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somvat002003\M\M-C\MC_BD\06 Cards\07_Operations VAS\02-Tolls\SmartPass\registration form\V 3.7\New order\"/>
    </mc:Choice>
  </mc:AlternateContent>
  <xr:revisionPtr revIDLastSave="0" documentId="13_ncr:1_{806DE68C-3B37-481A-BA30-B390D27D3553}" xr6:coauthVersionLast="47" xr6:coauthVersionMax="47" xr10:uidLastSave="{00000000-0000-0000-0000-000000000000}"/>
  <bookViews>
    <workbookView xWindow="-110" yWindow="-110" windowWidth="19420" windowHeight="10300" firstSheet="2" activeTab="2" xr2:uid="{00000000-000D-0000-FFFF-FFFF00000000}"/>
  </bookViews>
  <sheets>
    <sheet name="DATA" sheetId="1" state="hidden" r:id="rId1"/>
    <sheet name="LOADER" sheetId="13" state="hidden" r:id="rId2"/>
    <sheet name="NEW" sheetId="26" r:id="rId3"/>
    <sheet name="info véhicules OMV" sheetId="27" state="hidden" r:id="rId4"/>
  </sheets>
  <definedNames>
    <definedName name="_xlnm._FilterDatabase" localSheetId="0" hidden="1">DATA!#REF!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72" i="26" l="1"/>
  <c r="AI73" i="26"/>
  <c r="C2" i="27" l="1"/>
  <c r="F75" i="26"/>
  <c r="F76" i="26"/>
  <c r="F77" i="26"/>
  <c r="F78" i="26"/>
  <c r="F79" i="26"/>
  <c r="F80" i="26"/>
  <c r="F81" i="26"/>
  <c r="F82" i="26"/>
  <c r="F83" i="26"/>
  <c r="F84" i="26"/>
  <c r="F85" i="26"/>
  <c r="F86" i="26"/>
  <c r="F87" i="26"/>
  <c r="F88" i="26"/>
  <c r="F89" i="26"/>
  <c r="F90" i="26"/>
  <c r="F91" i="26"/>
  <c r="F92" i="26"/>
  <c r="F93" i="26"/>
  <c r="F94" i="26"/>
  <c r="F95" i="26"/>
  <c r="F96" i="26"/>
  <c r="F97" i="26"/>
  <c r="F98" i="26"/>
  <c r="F99" i="26"/>
  <c r="F100" i="26"/>
  <c r="F101" i="26"/>
  <c r="F102" i="26"/>
  <c r="F103" i="26"/>
  <c r="F104" i="26"/>
  <c r="F105" i="26"/>
  <c r="F106" i="26"/>
  <c r="F107" i="26"/>
  <c r="F108" i="26"/>
  <c r="F109" i="26"/>
  <c r="F110" i="26"/>
  <c r="F111" i="26"/>
  <c r="F112" i="26"/>
  <c r="F113" i="26"/>
  <c r="F114" i="26"/>
  <c r="F115" i="26"/>
  <c r="F116" i="26"/>
  <c r="F117" i="26"/>
  <c r="F118" i="26"/>
  <c r="F119" i="26"/>
  <c r="F120" i="26"/>
  <c r="F121" i="26"/>
  <c r="F122" i="26"/>
  <c r="F123" i="26"/>
  <c r="F124" i="26"/>
  <c r="F125" i="26"/>
  <c r="F126" i="26"/>
  <c r="F127" i="26"/>
  <c r="F128" i="26"/>
  <c r="F129" i="26"/>
  <c r="F130" i="26"/>
  <c r="F131" i="26"/>
  <c r="F132" i="26"/>
  <c r="F133" i="26"/>
  <c r="F134" i="26"/>
  <c r="F135" i="26"/>
  <c r="F136" i="26"/>
  <c r="F137" i="26"/>
  <c r="F138" i="26"/>
  <c r="F139" i="26"/>
  <c r="F140" i="26"/>
  <c r="F141" i="26"/>
  <c r="F142" i="26"/>
  <c r="F143" i="26"/>
  <c r="F144" i="26"/>
  <c r="F145" i="26"/>
  <c r="F146" i="26"/>
  <c r="F147" i="26"/>
  <c r="F148" i="26"/>
  <c r="F149" i="26"/>
  <c r="F150" i="26"/>
  <c r="F151" i="26"/>
  <c r="F152" i="26"/>
  <c r="F153" i="26"/>
  <c r="F154" i="26"/>
  <c r="F155" i="26"/>
  <c r="F156" i="26"/>
  <c r="F157" i="26"/>
  <c r="F158" i="26"/>
  <c r="F159" i="26"/>
  <c r="F160" i="26"/>
  <c r="F161" i="26"/>
  <c r="F162" i="26"/>
  <c r="F163" i="26"/>
  <c r="F164" i="26"/>
  <c r="F165" i="26"/>
  <c r="F166" i="26"/>
  <c r="F167" i="26"/>
  <c r="F168" i="26"/>
  <c r="F169" i="26"/>
  <c r="F170" i="26"/>
  <c r="F171" i="26"/>
  <c r="F172" i="26"/>
  <c r="F173" i="26"/>
  <c r="F174" i="26"/>
  <c r="F175" i="26"/>
  <c r="F176" i="26"/>
  <c r="F177" i="26"/>
  <c r="F178" i="26"/>
  <c r="F179" i="26"/>
  <c r="F180" i="26"/>
  <c r="F181" i="26"/>
  <c r="F182" i="26"/>
  <c r="F183" i="26"/>
  <c r="F184" i="26"/>
  <c r="F185" i="26"/>
  <c r="F186" i="26"/>
  <c r="F187" i="26"/>
  <c r="F188" i="26"/>
  <c r="F189" i="26"/>
  <c r="F190" i="26"/>
  <c r="F191" i="26"/>
  <c r="F192" i="26"/>
  <c r="F193" i="26"/>
  <c r="F194" i="26"/>
  <c r="F195" i="26"/>
  <c r="F196" i="26"/>
  <c r="F197" i="26"/>
  <c r="F198" i="26"/>
  <c r="F199" i="26"/>
  <c r="F200" i="26"/>
  <c r="F201" i="26"/>
  <c r="F202" i="26"/>
  <c r="F203" i="26"/>
  <c r="F204" i="26"/>
  <c r="F205" i="26"/>
  <c r="F206" i="26"/>
  <c r="F207" i="26"/>
  <c r="F208" i="26"/>
  <c r="F209" i="26"/>
  <c r="F210" i="26"/>
  <c r="F211" i="26"/>
  <c r="F212" i="26"/>
  <c r="F213" i="26"/>
  <c r="F214" i="26"/>
  <c r="F215" i="26"/>
  <c r="F216" i="26"/>
  <c r="F217" i="26"/>
  <c r="F218" i="26"/>
  <c r="F219" i="26"/>
  <c r="F220" i="26"/>
  <c r="F221" i="26"/>
  <c r="F222" i="26"/>
  <c r="F223" i="26"/>
  <c r="F224" i="26"/>
  <c r="F225" i="26"/>
  <c r="F226" i="26"/>
  <c r="F227" i="26"/>
  <c r="F228" i="26"/>
  <c r="F229" i="26"/>
  <c r="F230" i="26"/>
  <c r="F231" i="26"/>
  <c r="F232" i="26"/>
  <c r="F233" i="26"/>
  <c r="F234" i="26"/>
  <c r="F235" i="26"/>
  <c r="F236" i="26"/>
  <c r="F237" i="26"/>
  <c r="F238" i="26"/>
  <c r="F239" i="26"/>
  <c r="F240" i="26"/>
  <c r="F241" i="26"/>
  <c r="F242" i="26"/>
  <c r="F243" i="26"/>
  <c r="F244" i="26"/>
  <c r="F245" i="26"/>
  <c r="F246" i="26"/>
  <c r="F247" i="26"/>
  <c r="F248" i="26"/>
  <c r="F249" i="26"/>
  <c r="F250" i="26"/>
  <c r="F251" i="26"/>
  <c r="F252" i="26"/>
  <c r="F253" i="26"/>
  <c r="F254" i="26"/>
  <c r="F255" i="26"/>
  <c r="F256" i="26"/>
  <c r="F257" i="26"/>
  <c r="F258" i="26"/>
  <c r="F259" i="26"/>
  <c r="F260" i="26"/>
  <c r="F261" i="26"/>
  <c r="F262" i="26"/>
  <c r="F263" i="26"/>
  <c r="F264" i="26"/>
  <c r="F265" i="26"/>
  <c r="F266" i="26"/>
  <c r="F267" i="26"/>
  <c r="F268" i="26"/>
  <c r="F269" i="26"/>
  <c r="F270" i="26"/>
  <c r="F271" i="26"/>
  <c r="F272" i="26"/>
  <c r="F273" i="26"/>
  <c r="F74" i="26"/>
  <c r="AN11" i="1" l="1"/>
  <c r="AM11" i="1"/>
  <c r="C12" i="27" l="1"/>
  <c r="E12" i="27"/>
  <c r="E13" i="27"/>
  <c r="E14" i="27"/>
  <c r="E15" i="27"/>
  <c r="E16" i="27"/>
  <c r="E17" i="27"/>
  <c r="E18" i="27"/>
  <c r="E19" i="27"/>
  <c r="E20" i="27"/>
  <c r="E21" i="27"/>
  <c r="E22" i="27"/>
  <c r="E23" i="27"/>
  <c r="E24" i="27"/>
  <c r="E25" i="27"/>
  <c r="E26" i="27"/>
  <c r="E27" i="27"/>
  <c r="E28" i="27"/>
  <c r="E29" i="27"/>
  <c r="E30" i="27"/>
  <c r="E31" i="27"/>
  <c r="E32" i="27"/>
  <c r="E33" i="27"/>
  <c r="E34" i="27"/>
  <c r="E35" i="27"/>
  <c r="E36" i="27"/>
  <c r="E37" i="27"/>
  <c r="E38" i="27"/>
  <c r="E39" i="27"/>
  <c r="E40" i="27"/>
  <c r="E41" i="27"/>
  <c r="E42" i="27"/>
  <c r="E43" i="27"/>
  <c r="E44" i="27"/>
  <c r="E45" i="27"/>
  <c r="E46" i="27"/>
  <c r="E47" i="27"/>
  <c r="E48" i="27"/>
  <c r="E49" i="27"/>
  <c r="E50" i="27"/>
  <c r="E51" i="27"/>
  <c r="E52" i="27"/>
  <c r="E53" i="27"/>
  <c r="E54" i="27"/>
  <c r="E55" i="27"/>
  <c r="E56" i="27"/>
  <c r="E57" i="27"/>
  <c r="E58" i="27"/>
  <c r="E59" i="27"/>
  <c r="E60" i="27"/>
  <c r="E61" i="27"/>
  <c r="E62" i="27"/>
  <c r="E63" i="27"/>
  <c r="E64" i="27"/>
  <c r="E65" i="27"/>
  <c r="E66" i="27"/>
  <c r="E67" i="27"/>
  <c r="E68" i="27"/>
  <c r="E69" i="27"/>
  <c r="E70" i="27"/>
  <c r="E71" i="27"/>
  <c r="E72" i="27"/>
  <c r="E73" i="27"/>
  <c r="E74" i="27"/>
  <c r="E75" i="27"/>
  <c r="E76" i="27"/>
  <c r="E77" i="27"/>
  <c r="E78" i="27"/>
  <c r="E79" i="27"/>
  <c r="E80" i="27"/>
  <c r="E81" i="27"/>
  <c r="E82" i="27"/>
  <c r="E83" i="27"/>
  <c r="E84" i="27"/>
  <c r="E85" i="27"/>
  <c r="E86" i="27"/>
  <c r="E87" i="27"/>
  <c r="E88" i="27"/>
  <c r="E89" i="27"/>
  <c r="E90" i="27"/>
  <c r="E91" i="27"/>
  <c r="E92" i="27"/>
  <c r="E93" i="27"/>
  <c r="E94" i="27"/>
  <c r="E95" i="27"/>
  <c r="E96" i="27"/>
  <c r="E97" i="27"/>
  <c r="E98" i="27"/>
  <c r="E99" i="27"/>
  <c r="E100" i="27"/>
  <c r="E101" i="27"/>
  <c r="E102" i="27"/>
  <c r="E103" i="27"/>
  <c r="E104" i="27"/>
  <c r="E105" i="27"/>
  <c r="E106" i="27"/>
  <c r="E107" i="27"/>
  <c r="E108" i="27"/>
  <c r="E109" i="27"/>
  <c r="E110" i="27"/>
  <c r="E111" i="27"/>
  <c r="E112" i="27"/>
  <c r="E113" i="27"/>
  <c r="E114" i="27"/>
  <c r="E115" i="27"/>
  <c r="E116" i="27"/>
  <c r="E117" i="27"/>
  <c r="E118" i="27"/>
  <c r="E119" i="27"/>
  <c r="E120" i="27"/>
  <c r="E121" i="27"/>
  <c r="E122" i="27"/>
  <c r="E123" i="27"/>
  <c r="E124" i="27"/>
  <c r="E125" i="27"/>
  <c r="E126" i="27"/>
  <c r="E127" i="27"/>
  <c r="E128" i="27"/>
  <c r="E129" i="27"/>
  <c r="E130" i="27"/>
  <c r="E131" i="27"/>
  <c r="E132" i="27"/>
  <c r="E133" i="27"/>
  <c r="E134" i="27"/>
  <c r="E135" i="27"/>
  <c r="E136" i="27"/>
  <c r="E137" i="27"/>
  <c r="E138" i="27"/>
  <c r="E139" i="27"/>
  <c r="E140" i="27"/>
  <c r="E141" i="27"/>
  <c r="E142" i="27"/>
  <c r="E143" i="27"/>
  <c r="E144" i="27"/>
  <c r="E145" i="27"/>
  <c r="E146" i="27"/>
  <c r="E147" i="27"/>
  <c r="E148" i="27"/>
  <c r="E149" i="27"/>
  <c r="E150" i="27"/>
  <c r="E151" i="27"/>
  <c r="E152" i="27"/>
  <c r="E153" i="27"/>
  <c r="E154" i="27"/>
  <c r="E155" i="27"/>
  <c r="E156" i="27"/>
  <c r="E157" i="27"/>
  <c r="E158" i="27"/>
  <c r="E159" i="27"/>
  <c r="E160" i="27"/>
  <c r="E161" i="27"/>
  <c r="E162" i="27"/>
  <c r="E163" i="27"/>
  <c r="E164" i="27"/>
  <c r="E165" i="27"/>
  <c r="E166" i="27"/>
  <c r="E167" i="27"/>
  <c r="E168" i="27"/>
  <c r="E169" i="27"/>
  <c r="E170" i="27"/>
  <c r="E171" i="27"/>
  <c r="E172" i="27"/>
  <c r="E173" i="27"/>
  <c r="E174" i="27"/>
  <c r="E175" i="27"/>
  <c r="E176" i="27"/>
  <c r="E177" i="27"/>
  <c r="E178" i="27"/>
  <c r="E179" i="27"/>
  <c r="E180" i="27"/>
  <c r="E181" i="27"/>
  <c r="E182" i="27"/>
  <c r="E183" i="27"/>
  <c r="E184" i="27"/>
  <c r="E185" i="27"/>
  <c r="E186" i="27"/>
  <c r="E187" i="27"/>
  <c r="E188" i="27"/>
  <c r="E189" i="27"/>
  <c r="E190" i="27"/>
  <c r="E191" i="27"/>
  <c r="E192" i="27"/>
  <c r="E193" i="27"/>
  <c r="E194" i="27"/>
  <c r="E195" i="27"/>
  <c r="E196" i="27"/>
  <c r="E197" i="27"/>
  <c r="E198" i="27"/>
  <c r="E199" i="27"/>
  <c r="E200" i="27"/>
  <c r="E201" i="27"/>
  <c r="E202" i="27"/>
  <c r="E203" i="27"/>
  <c r="E204" i="27"/>
  <c r="E205" i="27"/>
  <c r="E206" i="27"/>
  <c r="E207" i="27"/>
  <c r="E208" i="27"/>
  <c r="E209" i="27"/>
  <c r="D10" i="27" l="1"/>
  <c r="D11" i="27"/>
  <c r="D12" i="27"/>
  <c r="D13" i="27"/>
  <c r="D14" i="27"/>
  <c r="D15" i="27"/>
  <c r="D16" i="27"/>
  <c r="D17" i="27"/>
  <c r="D18" i="27"/>
  <c r="D19" i="27"/>
  <c r="D20" i="27"/>
  <c r="D21" i="27"/>
  <c r="D22" i="27"/>
  <c r="D23" i="27"/>
  <c r="D24" i="27"/>
  <c r="D25" i="27"/>
  <c r="D26" i="27"/>
  <c r="D27" i="27"/>
  <c r="D28" i="27"/>
  <c r="D29" i="27"/>
  <c r="D30" i="27"/>
  <c r="D31" i="27"/>
  <c r="D32" i="27"/>
  <c r="D33" i="27"/>
  <c r="D34" i="27"/>
  <c r="D35" i="27"/>
  <c r="D36" i="27"/>
  <c r="D37" i="27"/>
  <c r="D38" i="27"/>
  <c r="D39" i="27"/>
  <c r="D40" i="27"/>
  <c r="D41" i="27"/>
  <c r="D42" i="27"/>
  <c r="D43" i="27"/>
  <c r="D44" i="27"/>
  <c r="D45" i="27"/>
  <c r="D46" i="27"/>
  <c r="D47" i="27"/>
  <c r="D48" i="27"/>
  <c r="D49" i="27"/>
  <c r="D50" i="27"/>
  <c r="D51" i="27"/>
  <c r="D52" i="27"/>
  <c r="D53" i="27"/>
  <c r="D54" i="27"/>
  <c r="D55" i="27"/>
  <c r="D56" i="27"/>
  <c r="D57" i="27"/>
  <c r="D58" i="27"/>
  <c r="D59" i="27"/>
  <c r="D60" i="27"/>
  <c r="D61" i="27"/>
  <c r="D62" i="27"/>
  <c r="D63" i="27"/>
  <c r="D64" i="27"/>
  <c r="D65" i="27"/>
  <c r="D66" i="27"/>
  <c r="D67" i="27"/>
  <c r="D68" i="27"/>
  <c r="D69" i="27"/>
  <c r="D70" i="27"/>
  <c r="D71" i="27"/>
  <c r="D72" i="27"/>
  <c r="D73" i="27"/>
  <c r="D74" i="27"/>
  <c r="D75" i="27"/>
  <c r="D76" i="27"/>
  <c r="D77" i="27"/>
  <c r="D78" i="27"/>
  <c r="D79" i="27"/>
  <c r="D80" i="27"/>
  <c r="D81" i="27"/>
  <c r="D82" i="27"/>
  <c r="D83" i="27"/>
  <c r="D84" i="27"/>
  <c r="D85" i="27"/>
  <c r="D86" i="27"/>
  <c r="D87" i="27"/>
  <c r="D88" i="27"/>
  <c r="D89" i="27"/>
  <c r="D90" i="27"/>
  <c r="D91" i="27"/>
  <c r="D92" i="27"/>
  <c r="D93" i="27"/>
  <c r="D94" i="27"/>
  <c r="D95" i="27"/>
  <c r="D96" i="27"/>
  <c r="D97" i="27"/>
  <c r="D98" i="27"/>
  <c r="D99" i="27"/>
  <c r="D100" i="27"/>
  <c r="D101" i="27"/>
  <c r="D102" i="27"/>
  <c r="D103" i="27"/>
  <c r="D104" i="27"/>
  <c r="D105" i="27"/>
  <c r="D106" i="27"/>
  <c r="D107" i="27"/>
  <c r="D108" i="27"/>
  <c r="D109" i="27"/>
  <c r="D110" i="27"/>
  <c r="D111" i="27"/>
  <c r="D112" i="27"/>
  <c r="D113" i="27"/>
  <c r="D114" i="27"/>
  <c r="D115" i="27"/>
  <c r="D116" i="27"/>
  <c r="D117" i="27"/>
  <c r="D118" i="27"/>
  <c r="D119" i="27"/>
  <c r="D120" i="27"/>
  <c r="D121" i="27"/>
  <c r="D122" i="27"/>
  <c r="D123" i="27"/>
  <c r="D124" i="27"/>
  <c r="D125" i="27"/>
  <c r="D126" i="27"/>
  <c r="D127" i="27"/>
  <c r="D128" i="27"/>
  <c r="D129" i="27"/>
  <c r="D130" i="27"/>
  <c r="D131" i="27"/>
  <c r="D132" i="27"/>
  <c r="D133" i="27"/>
  <c r="D134" i="27"/>
  <c r="D135" i="27"/>
  <c r="D136" i="27"/>
  <c r="D137" i="27"/>
  <c r="D138" i="27"/>
  <c r="D139" i="27"/>
  <c r="D140" i="27"/>
  <c r="D141" i="27"/>
  <c r="D142" i="27"/>
  <c r="D143" i="27"/>
  <c r="D144" i="27"/>
  <c r="D145" i="27"/>
  <c r="D146" i="27"/>
  <c r="D147" i="27"/>
  <c r="D148" i="27"/>
  <c r="D149" i="27"/>
  <c r="D150" i="27"/>
  <c r="D151" i="27"/>
  <c r="D152" i="27"/>
  <c r="D153" i="27"/>
  <c r="D154" i="27"/>
  <c r="D155" i="27"/>
  <c r="D156" i="27"/>
  <c r="D157" i="27"/>
  <c r="D158" i="27"/>
  <c r="D159" i="27"/>
  <c r="D160" i="27"/>
  <c r="D161" i="27"/>
  <c r="D162" i="27"/>
  <c r="D163" i="27"/>
  <c r="D164" i="27"/>
  <c r="D165" i="27"/>
  <c r="D166" i="27"/>
  <c r="D167" i="27"/>
  <c r="D168" i="27"/>
  <c r="D169" i="27"/>
  <c r="D170" i="27"/>
  <c r="D171" i="27"/>
  <c r="D172" i="27"/>
  <c r="D173" i="27"/>
  <c r="D174" i="27"/>
  <c r="D175" i="27"/>
  <c r="D176" i="27"/>
  <c r="D177" i="27"/>
  <c r="D178" i="27"/>
  <c r="D179" i="27"/>
  <c r="D180" i="27"/>
  <c r="D181" i="27"/>
  <c r="D182" i="27"/>
  <c r="D183" i="27"/>
  <c r="D184" i="27"/>
  <c r="D185" i="27"/>
  <c r="D186" i="27"/>
  <c r="D187" i="27"/>
  <c r="D188" i="27"/>
  <c r="D189" i="27"/>
  <c r="D190" i="27"/>
  <c r="D191" i="27"/>
  <c r="D192" i="27"/>
  <c r="D193" i="27"/>
  <c r="D194" i="27"/>
  <c r="D195" i="27"/>
  <c r="D196" i="27"/>
  <c r="D197" i="27"/>
  <c r="D198" i="27"/>
  <c r="D199" i="27"/>
  <c r="D200" i="27"/>
  <c r="D201" i="27"/>
  <c r="D202" i="27"/>
  <c r="D203" i="27"/>
  <c r="D204" i="27"/>
  <c r="D205" i="27"/>
  <c r="D206" i="27"/>
  <c r="D207" i="27"/>
  <c r="D208" i="27"/>
  <c r="D209" i="27"/>
  <c r="A11" i="27"/>
  <c r="A12" i="27"/>
  <c r="A13" i="27"/>
  <c r="A14" i="27"/>
  <c r="A15" i="27"/>
  <c r="A16" i="27"/>
  <c r="A17" i="27"/>
  <c r="A18" i="27"/>
  <c r="A19" i="27"/>
  <c r="A20" i="27"/>
  <c r="A21" i="27"/>
  <c r="A22" i="27"/>
  <c r="A23" i="27"/>
  <c r="A24" i="27"/>
  <c r="A25" i="27"/>
  <c r="A26" i="27"/>
  <c r="A27" i="27"/>
  <c r="A28" i="27"/>
  <c r="A29" i="27"/>
  <c r="A30" i="27"/>
  <c r="A31" i="27"/>
  <c r="A32" i="27"/>
  <c r="A33" i="27"/>
  <c r="A34" i="27"/>
  <c r="A35" i="27"/>
  <c r="A36" i="27"/>
  <c r="A37" i="27"/>
  <c r="A38" i="27"/>
  <c r="A39" i="27"/>
  <c r="A40" i="27"/>
  <c r="A41" i="27"/>
  <c r="A42" i="27"/>
  <c r="A43" i="27"/>
  <c r="A44" i="27"/>
  <c r="A45" i="27"/>
  <c r="A46" i="27"/>
  <c r="A47" i="27"/>
  <c r="A48" i="27"/>
  <c r="A49" i="27"/>
  <c r="A50" i="27"/>
  <c r="A51" i="27"/>
  <c r="A52" i="27"/>
  <c r="A53" i="27"/>
  <c r="A54" i="27"/>
  <c r="A55" i="27"/>
  <c r="A56" i="27"/>
  <c r="A57" i="27"/>
  <c r="A58" i="27"/>
  <c r="A59" i="27"/>
  <c r="A60" i="27"/>
  <c r="A61" i="27"/>
  <c r="A62" i="27"/>
  <c r="A63" i="27"/>
  <c r="A64" i="27"/>
  <c r="A65" i="27"/>
  <c r="A66" i="27"/>
  <c r="A67" i="27"/>
  <c r="A68" i="27"/>
  <c r="A69" i="27"/>
  <c r="A70" i="27"/>
  <c r="A71" i="27"/>
  <c r="A72" i="27"/>
  <c r="A73" i="27"/>
  <c r="A74" i="27"/>
  <c r="A75" i="27"/>
  <c r="A76" i="27"/>
  <c r="A77" i="27"/>
  <c r="A78" i="27"/>
  <c r="A79" i="27"/>
  <c r="A80" i="27"/>
  <c r="A81" i="27"/>
  <c r="A82" i="27"/>
  <c r="A83" i="27"/>
  <c r="A84" i="27"/>
  <c r="A85" i="27"/>
  <c r="A86" i="27"/>
  <c r="A87" i="27"/>
  <c r="A88" i="27"/>
  <c r="A89" i="27"/>
  <c r="A90" i="27"/>
  <c r="A91" i="27"/>
  <c r="A92" i="27"/>
  <c r="A93" i="27"/>
  <c r="A94" i="27"/>
  <c r="A95" i="27"/>
  <c r="A96" i="27"/>
  <c r="A97" i="27"/>
  <c r="A98" i="27"/>
  <c r="A99" i="27"/>
  <c r="A100" i="27"/>
  <c r="A101" i="27"/>
  <c r="A102" i="27"/>
  <c r="A103" i="27"/>
  <c r="A104" i="27"/>
  <c r="A105" i="27"/>
  <c r="A106" i="27"/>
  <c r="A107" i="27"/>
  <c r="A108" i="27"/>
  <c r="A109" i="27"/>
  <c r="A110" i="27"/>
  <c r="A111" i="27"/>
  <c r="A112" i="27"/>
  <c r="A113" i="27"/>
  <c r="A114" i="27"/>
  <c r="A115" i="27"/>
  <c r="A116" i="27"/>
  <c r="A117" i="27"/>
  <c r="A118" i="27"/>
  <c r="A119" i="27"/>
  <c r="A120" i="27"/>
  <c r="A121" i="27"/>
  <c r="A122" i="27"/>
  <c r="A123" i="27"/>
  <c r="A124" i="27"/>
  <c r="A125" i="27"/>
  <c r="A126" i="27"/>
  <c r="A127" i="27"/>
  <c r="A128" i="27"/>
  <c r="A129" i="27"/>
  <c r="A130" i="27"/>
  <c r="A131" i="27"/>
  <c r="A132" i="27"/>
  <c r="A133" i="27"/>
  <c r="A134" i="27"/>
  <c r="A135" i="27"/>
  <c r="A136" i="27"/>
  <c r="A137" i="27"/>
  <c r="A138" i="27"/>
  <c r="A139" i="27"/>
  <c r="A140" i="27"/>
  <c r="A141" i="27"/>
  <c r="A142" i="27"/>
  <c r="A143" i="27"/>
  <c r="A144" i="27"/>
  <c r="A145" i="27"/>
  <c r="A146" i="27"/>
  <c r="A147" i="27"/>
  <c r="A148" i="27"/>
  <c r="A149" i="27"/>
  <c r="A150" i="27"/>
  <c r="A151" i="27"/>
  <c r="A152" i="27"/>
  <c r="A153" i="27"/>
  <c r="A154" i="27"/>
  <c r="A155" i="27"/>
  <c r="A156" i="27"/>
  <c r="A157" i="27"/>
  <c r="A158" i="27"/>
  <c r="A159" i="27"/>
  <c r="A160" i="27"/>
  <c r="A161" i="27"/>
  <c r="A162" i="27"/>
  <c r="A163" i="27"/>
  <c r="A164" i="27"/>
  <c r="A165" i="27"/>
  <c r="A166" i="27"/>
  <c r="A167" i="27"/>
  <c r="A168" i="27"/>
  <c r="A169" i="27"/>
  <c r="A170" i="27"/>
  <c r="A171" i="27"/>
  <c r="A172" i="27"/>
  <c r="A173" i="27"/>
  <c r="A174" i="27"/>
  <c r="A175" i="27"/>
  <c r="A176" i="27"/>
  <c r="A177" i="27"/>
  <c r="A178" i="27"/>
  <c r="A179" i="27"/>
  <c r="A180" i="27"/>
  <c r="A181" i="27"/>
  <c r="A182" i="27"/>
  <c r="A183" i="27"/>
  <c r="A184" i="27"/>
  <c r="A185" i="27"/>
  <c r="A186" i="27"/>
  <c r="A187" i="27"/>
  <c r="A188" i="27"/>
  <c r="A189" i="27"/>
  <c r="A190" i="27"/>
  <c r="A191" i="27"/>
  <c r="A192" i="27"/>
  <c r="A193" i="27"/>
  <c r="A194" i="27"/>
  <c r="A195" i="27"/>
  <c r="A196" i="27"/>
  <c r="A197" i="27"/>
  <c r="A198" i="27"/>
  <c r="A199" i="27"/>
  <c r="A200" i="27"/>
  <c r="A201" i="27"/>
  <c r="A202" i="27"/>
  <c r="A203" i="27"/>
  <c r="A204" i="27"/>
  <c r="A205" i="27"/>
  <c r="A206" i="27"/>
  <c r="A207" i="27"/>
  <c r="A208" i="27"/>
  <c r="A209" i="27"/>
  <c r="A10" i="27"/>
  <c r="E11" i="27"/>
  <c r="E10" i="27"/>
  <c r="C11" i="27"/>
  <c r="C13" i="27"/>
  <c r="C14" i="27"/>
  <c r="C15" i="27"/>
  <c r="C16" i="27"/>
  <c r="C17" i="27"/>
  <c r="C18" i="27"/>
  <c r="C19" i="27"/>
  <c r="C20" i="27"/>
  <c r="C21" i="27"/>
  <c r="C22" i="27"/>
  <c r="C23" i="27"/>
  <c r="C24" i="27"/>
  <c r="C25" i="27"/>
  <c r="C26" i="27"/>
  <c r="C27" i="27"/>
  <c r="C28" i="27"/>
  <c r="C29" i="27"/>
  <c r="C30" i="27"/>
  <c r="C31" i="27"/>
  <c r="C32" i="27"/>
  <c r="C33" i="27"/>
  <c r="C34" i="27"/>
  <c r="C35" i="27"/>
  <c r="C36" i="27"/>
  <c r="C37" i="27"/>
  <c r="C38" i="27"/>
  <c r="C39" i="27"/>
  <c r="C40" i="27"/>
  <c r="C41" i="27"/>
  <c r="C42" i="27"/>
  <c r="C43" i="27"/>
  <c r="C44" i="27"/>
  <c r="C45" i="27"/>
  <c r="C46" i="27"/>
  <c r="C47" i="27"/>
  <c r="C48" i="27"/>
  <c r="C49" i="27"/>
  <c r="C50" i="27"/>
  <c r="C51" i="27"/>
  <c r="C52" i="27"/>
  <c r="C53" i="27"/>
  <c r="C54" i="27"/>
  <c r="C55" i="27"/>
  <c r="C56" i="27"/>
  <c r="C57" i="27"/>
  <c r="C58" i="27"/>
  <c r="C59" i="27"/>
  <c r="C60" i="27"/>
  <c r="C61" i="27"/>
  <c r="C62" i="27"/>
  <c r="C63" i="27"/>
  <c r="C64" i="27"/>
  <c r="C65" i="27"/>
  <c r="C66" i="27"/>
  <c r="C67" i="27"/>
  <c r="C68" i="27"/>
  <c r="C69" i="27"/>
  <c r="C70" i="27"/>
  <c r="C71" i="27"/>
  <c r="C72" i="27"/>
  <c r="C73" i="27"/>
  <c r="C74" i="27"/>
  <c r="C75" i="27"/>
  <c r="C76" i="27"/>
  <c r="C77" i="27"/>
  <c r="C78" i="27"/>
  <c r="C79" i="27"/>
  <c r="C80" i="27"/>
  <c r="C81" i="27"/>
  <c r="C82" i="27"/>
  <c r="C83" i="27"/>
  <c r="C84" i="27"/>
  <c r="C85" i="27"/>
  <c r="C86" i="27"/>
  <c r="C87" i="27"/>
  <c r="C88" i="27"/>
  <c r="C89" i="27"/>
  <c r="C90" i="27"/>
  <c r="C91" i="27"/>
  <c r="C92" i="27"/>
  <c r="C93" i="27"/>
  <c r="C94" i="27"/>
  <c r="C95" i="27"/>
  <c r="C96" i="27"/>
  <c r="C97" i="27"/>
  <c r="C98" i="27"/>
  <c r="C99" i="27"/>
  <c r="C100" i="27"/>
  <c r="C101" i="27"/>
  <c r="C102" i="27"/>
  <c r="C103" i="27"/>
  <c r="C104" i="27"/>
  <c r="C105" i="27"/>
  <c r="C106" i="27"/>
  <c r="C107" i="27"/>
  <c r="C108" i="27"/>
  <c r="C109" i="27"/>
  <c r="C110" i="27"/>
  <c r="C111" i="27"/>
  <c r="C112" i="27"/>
  <c r="C113" i="27"/>
  <c r="C114" i="27"/>
  <c r="C115" i="27"/>
  <c r="C116" i="27"/>
  <c r="C117" i="27"/>
  <c r="C118" i="27"/>
  <c r="C119" i="27"/>
  <c r="C120" i="27"/>
  <c r="C121" i="27"/>
  <c r="C122" i="27"/>
  <c r="C123" i="27"/>
  <c r="C124" i="27"/>
  <c r="C125" i="27"/>
  <c r="C126" i="27"/>
  <c r="C127" i="27"/>
  <c r="C128" i="27"/>
  <c r="C129" i="27"/>
  <c r="C130" i="27"/>
  <c r="C131" i="27"/>
  <c r="C132" i="27"/>
  <c r="C133" i="27"/>
  <c r="C134" i="27"/>
  <c r="C135" i="27"/>
  <c r="C136" i="27"/>
  <c r="C137" i="27"/>
  <c r="C138" i="27"/>
  <c r="C139" i="27"/>
  <c r="C140" i="27"/>
  <c r="C141" i="27"/>
  <c r="C142" i="27"/>
  <c r="C143" i="27"/>
  <c r="C144" i="27"/>
  <c r="C145" i="27"/>
  <c r="C146" i="27"/>
  <c r="C147" i="27"/>
  <c r="C148" i="27"/>
  <c r="C149" i="27"/>
  <c r="C150" i="27"/>
  <c r="C151" i="27"/>
  <c r="C152" i="27"/>
  <c r="C153" i="27"/>
  <c r="C154" i="27"/>
  <c r="C155" i="27"/>
  <c r="C156" i="27"/>
  <c r="C157" i="27"/>
  <c r="C158" i="27"/>
  <c r="C159" i="27"/>
  <c r="C160" i="27"/>
  <c r="C161" i="27"/>
  <c r="C162" i="27"/>
  <c r="C163" i="27"/>
  <c r="C164" i="27"/>
  <c r="C165" i="27"/>
  <c r="C166" i="27"/>
  <c r="C167" i="27"/>
  <c r="C168" i="27"/>
  <c r="C169" i="27"/>
  <c r="C170" i="27"/>
  <c r="C171" i="27"/>
  <c r="C172" i="27"/>
  <c r="C173" i="27"/>
  <c r="C174" i="27"/>
  <c r="C175" i="27"/>
  <c r="C176" i="27"/>
  <c r="C177" i="27"/>
  <c r="C178" i="27"/>
  <c r="C179" i="27"/>
  <c r="C180" i="27"/>
  <c r="C181" i="27"/>
  <c r="C182" i="27"/>
  <c r="C183" i="27"/>
  <c r="C184" i="27"/>
  <c r="C185" i="27"/>
  <c r="C186" i="27"/>
  <c r="C187" i="27"/>
  <c r="C188" i="27"/>
  <c r="C189" i="27"/>
  <c r="C190" i="27"/>
  <c r="C191" i="27"/>
  <c r="C192" i="27"/>
  <c r="C193" i="27"/>
  <c r="C194" i="27"/>
  <c r="C195" i="27"/>
  <c r="C196" i="27"/>
  <c r="C197" i="27"/>
  <c r="C198" i="27"/>
  <c r="C199" i="27"/>
  <c r="C200" i="27"/>
  <c r="C201" i="27"/>
  <c r="C202" i="27"/>
  <c r="C203" i="27"/>
  <c r="C204" i="27"/>
  <c r="C205" i="27"/>
  <c r="C206" i="27"/>
  <c r="C207" i="27"/>
  <c r="C208" i="27"/>
  <c r="C209" i="27"/>
  <c r="C10" i="27"/>
  <c r="AN8" i="1" l="1"/>
  <c r="AM8" i="1"/>
  <c r="BM3" i="1" l="1"/>
  <c r="BM12" i="1" l="1"/>
  <c r="BH10" i="1" l="1"/>
  <c r="BH9" i="1"/>
  <c r="BH8" i="1"/>
  <c r="BH7" i="1"/>
  <c r="BH6" i="1"/>
  <c r="BH5" i="1"/>
  <c r="BH4" i="1"/>
  <c r="BH3" i="1"/>
  <c r="AV10" i="1"/>
  <c r="AV3" i="1"/>
  <c r="AV4" i="1"/>
  <c r="AV5" i="1"/>
  <c r="AV6" i="1"/>
  <c r="AV7" i="1"/>
  <c r="AV8" i="1"/>
  <c r="AV9" i="1"/>
  <c r="BM4" i="1"/>
  <c r="BM5" i="1"/>
  <c r="BM6" i="1"/>
  <c r="BM7" i="1"/>
  <c r="BM8" i="1"/>
  <c r="BM9" i="1"/>
  <c r="BM10" i="1"/>
  <c r="BM11" i="1"/>
  <c r="BM13" i="1"/>
  <c r="BM14" i="1"/>
  <c r="BM15" i="1"/>
  <c r="BM16" i="1"/>
  <c r="BM25" i="1" s="1"/>
  <c r="AY3" i="1" l="1"/>
  <c r="AY4" i="1" l="1"/>
  <c r="AY5" i="1" s="1"/>
  <c r="AY6" i="1" s="1"/>
  <c r="AY7" i="1" s="1"/>
  <c r="AY8" i="1" s="1"/>
  <c r="AY9" i="1" s="1"/>
  <c r="AY10" i="1" s="1"/>
  <c r="C4" i="13" l="1"/>
  <c r="L8" i="13" s="1"/>
  <c r="I67" i="26" s="1"/>
  <c r="C2" i="13"/>
  <c r="AN28" i="1"/>
  <c r="AN27" i="1"/>
  <c r="AN26" i="1"/>
  <c r="AN25" i="1"/>
  <c r="AN24" i="1"/>
  <c r="AN23" i="1"/>
  <c r="AN22" i="1"/>
  <c r="AN21" i="1"/>
  <c r="AN20" i="1"/>
  <c r="AN19" i="1"/>
  <c r="AN18" i="1"/>
  <c r="AN17" i="1"/>
  <c r="AN16" i="1"/>
  <c r="AN14" i="1"/>
  <c r="AN13" i="1"/>
  <c r="AN10" i="1"/>
  <c r="AN7" i="1"/>
  <c r="AN6" i="1"/>
  <c r="AN5" i="1"/>
  <c r="AN4" i="1"/>
  <c r="AN3" i="1"/>
  <c r="AM28" i="1"/>
  <c r="AM27" i="1"/>
  <c r="AM26" i="1"/>
  <c r="AM25" i="1"/>
  <c r="AM24" i="1"/>
  <c r="AM23" i="1"/>
  <c r="AM22" i="1"/>
  <c r="AM21" i="1"/>
  <c r="AM20" i="1"/>
  <c r="AM19" i="1"/>
  <c r="AM18" i="1"/>
  <c r="AM17" i="1"/>
  <c r="AM16" i="1"/>
  <c r="AM14" i="1"/>
  <c r="AM13" i="1"/>
  <c r="AM10" i="1"/>
  <c r="AM7" i="1"/>
  <c r="AM6" i="1"/>
  <c r="AM5" i="1"/>
  <c r="AM4" i="1"/>
  <c r="AM3" i="1"/>
  <c r="L7" i="13" l="1"/>
  <c r="C3" i="13"/>
  <c r="F34" i="13" l="1"/>
  <c r="D34" i="13"/>
  <c r="I175" i="13"/>
  <c r="E25" i="26" s="1"/>
  <c r="I176" i="13"/>
  <c r="U25" i="26" s="1"/>
  <c r="I173" i="13"/>
  <c r="BF73" i="26" s="1"/>
  <c r="I174" i="13"/>
  <c r="I172" i="13"/>
  <c r="BF72" i="26" s="1"/>
  <c r="I171" i="13"/>
  <c r="AB73" i="26" s="1"/>
  <c r="I170" i="13"/>
  <c r="AB72" i="26" s="1"/>
  <c r="I168" i="13"/>
  <c r="E14" i="26" s="1"/>
  <c r="I169" i="13"/>
  <c r="E15" i="26" s="1"/>
  <c r="I166" i="13"/>
  <c r="BG72" i="26" s="1"/>
  <c r="I167" i="13"/>
  <c r="AI72" i="26" s="1"/>
  <c r="I165" i="13"/>
  <c r="BE72" i="26" s="1"/>
  <c r="I164" i="13"/>
  <c r="BD72" i="26" s="1"/>
  <c r="I153" i="13"/>
  <c r="AC73" i="26" s="1"/>
  <c r="I163" i="13"/>
  <c r="BC72" i="26" s="1"/>
  <c r="I159" i="13"/>
  <c r="AF73" i="26" s="1"/>
  <c r="I162" i="13"/>
  <c r="I141" i="13"/>
  <c r="AE72" i="26" s="1"/>
  <c r="I142" i="13"/>
  <c r="Y72" i="26" s="1"/>
  <c r="I154" i="13"/>
  <c r="AD73" i="26" s="1"/>
  <c r="I144" i="13"/>
  <c r="Z72" i="26" s="1"/>
  <c r="I145" i="13"/>
  <c r="AF72" i="26" s="1"/>
  <c r="I147" i="13"/>
  <c r="I136" i="13"/>
  <c r="U72" i="26" s="1"/>
  <c r="I160" i="13"/>
  <c r="X73" i="26" s="1"/>
  <c r="I149" i="13"/>
  <c r="I161" i="13"/>
  <c r="I150" i="13"/>
  <c r="U73" i="26" s="1"/>
  <c r="I139" i="13"/>
  <c r="AC72" i="26" s="1"/>
  <c r="I151" i="13"/>
  <c r="AA73" i="26" s="1"/>
  <c r="I140" i="13"/>
  <c r="AD72" i="26" s="1"/>
  <c r="I143" i="13"/>
  <c r="V72" i="26" s="1"/>
  <c r="I155" i="13"/>
  <c r="AE73" i="26" s="1"/>
  <c r="I156" i="13"/>
  <c r="Y73" i="26" s="1"/>
  <c r="I157" i="13"/>
  <c r="V73" i="26" s="1"/>
  <c r="I146" i="13"/>
  <c r="X72" i="26" s="1"/>
  <c r="I158" i="13"/>
  <c r="Z73" i="26" s="1"/>
  <c r="I148" i="13"/>
  <c r="I137" i="13"/>
  <c r="AA72" i="26" s="1"/>
  <c r="I138" i="13"/>
  <c r="W72" i="26" s="1"/>
  <c r="I135" i="13"/>
  <c r="AU72" i="26" s="1"/>
  <c r="I152" i="13"/>
  <c r="I134" i="13"/>
  <c r="I133" i="13"/>
  <c r="E12" i="26" s="1"/>
  <c r="I132" i="13"/>
  <c r="U50" i="26" s="1"/>
  <c r="I128" i="13"/>
  <c r="I127" i="13"/>
  <c r="I126" i="13"/>
  <c r="I130" i="13"/>
  <c r="I122" i="13"/>
  <c r="BH71" i="26" s="1"/>
  <c r="I129" i="13"/>
  <c r="I131" i="13"/>
  <c r="I125" i="13"/>
  <c r="I124" i="13"/>
  <c r="I123" i="13"/>
  <c r="I111" i="13"/>
  <c r="AJ72" i="26" s="1"/>
  <c r="I119" i="13"/>
  <c r="E36" i="26" s="1"/>
  <c r="I112" i="13"/>
  <c r="E26" i="26" s="1"/>
  <c r="I120" i="13"/>
  <c r="E37" i="26" s="1"/>
  <c r="I113" i="13"/>
  <c r="E27" i="26" s="1"/>
  <c r="I121" i="13"/>
  <c r="E30" i="26" s="1"/>
  <c r="I117" i="13"/>
  <c r="E34" i="26" s="1"/>
  <c r="I114" i="13"/>
  <c r="E28" i="26" s="1"/>
  <c r="I115" i="13"/>
  <c r="E32" i="26" s="1"/>
  <c r="I116" i="13"/>
  <c r="E33" i="26" s="1"/>
  <c r="I118" i="13"/>
  <c r="E35" i="26" s="1"/>
  <c r="I110" i="13"/>
  <c r="U24" i="26" s="1"/>
  <c r="I7" i="13"/>
  <c r="E2" i="26" s="1"/>
  <c r="I108" i="13"/>
  <c r="I109" i="13"/>
  <c r="I105" i="13"/>
  <c r="N72" i="26" s="1"/>
  <c r="I106" i="13"/>
  <c r="I107" i="13"/>
  <c r="I88" i="13"/>
  <c r="T72" i="26" s="1"/>
  <c r="I96" i="13"/>
  <c r="AO72" i="26" s="1"/>
  <c r="I94" i="13"/>
  <c r="AM72" i="26" s="1"/>
  <c r="I95" i="13"/>
  <c r="AN72" i="26" s="1"/>
  <c r="I89" i="13"/>
  <c r="AG72" i="26" s="1"/>
  <c r="I97" i="13"/>
  <c r="AQ72" i="26" s="1"/>
  <c r="I83" i="13"/>
  <c r="I84" i="13"/>
  <c r="P72" i="26" s="1"/>
  <c r="I100" i="13"/>
  <c r="AT72" i="26" s="1"/>
  <c r="I93" i="13"/>
  <c r="AL72" i="26" s="1"/>
  <c r="I86" i="13"/>
  <c r="R72" i="26" s="1"/>
  <c r="I87" i="13"/>
  <c r="S72" i="26" s="1"/>
  <c r="I90" i="13"/>
  <c r="AH72" i="26" s="1"/>
  <c r="I98" i="13"/>
  <c r="AP72" i="26" s="1"/>
  <c r="F56" i="13"/>
  <c r="I73" i="26" s="1"/>
  <c r="I85" i="13"/>
  <c r="Q72" i="26" s="1"/>
  <c r="I104" i="13"/>
  <c r="O72" i="26" s="1"/>
  <c r="I91" i="13"/>
  <c r="AJ71" i="26" s="1"/>
  <c r="I99" i="13"/>
  <c r="AR72" i="26" s="1"/>
  <c r="I82" i="13"/>
  <c r="I72" i="26" s="1"/>
  <c r="I92" i="13"/>
  <c r="AK72" i="26" s="1"/>
  <c r="I101" i="13"/>
  <c r="AS72" i="26" s="1"/>
  <c r="I102" i="13"/>
  <c r="AV72" i="26" s="1"/>
  <c r="I103" i="13"/>
  <c r="AV73" i="26" s="1"/>
  <c r="I80" i="13"/>
  <c r="I81" i="13"/>
  <c r="E52" i="26" s="1"/>
  <c r="I79" i="13"/>
  <c r="I78" i="13"/>
  <c r="I73" i="13"/>
  <c r="I66" i="13"/>
  <c r="I74" i="13"/>
  <c r="I67" i="13"/>
  <c r="I68" i="13"/>
  <c r="I72" i="13"/>
  <c r="I69" i="13"/>
  <c r="I75" i="13"/>
  <c r="I70" i="13"/>
  <c r="I76" i="13"/>
  <c r="I71" i="13"/>
  <c r="I77" i="13"/>
  <c r="I63" i="13"/>
  <c r="E50" i="26" s="1"/>
  <c r="I64" i="13"/>
  <c r="E45" i="26" s="1"/>
  <c r="I65" i="13"/>
  <c r="E48" i="26" s="1"/>
  <c r="I60" i="13"/>
  <c r="E22" i="26" s="1"/>
  <c r="I61" i="13"/>
  <c r="E23" i="26" s="1"/>
  <c r="I62" i="13"/>
  <c r="E24" i="26" s="1"/>
  <c r="I58" i="13"/>
  <c r="E11" i="26" s="1"/>
  <c r="I59" i="13"/>
  <c r="I22" i="13"/>
  <c r="E54" i="26" s="1"/>
  <c r="F55" i="13"/>
  <c r="D16" i="13"/>
  <c r="F26" i="13"/>
  <c r="I57" i="13"/>
  <c r="I56" i="13"/>
  <c r="I54" i="13"/>
  <c r="I55" i="13"/>
  <c r="I53" i="13"/>
  <c r="I52" i="13"/>
  <c r="I50" i="13"/>
  <c r="F73" i="26" s="1"/>
  <c r="I47" i="13"/>
  <c r="E73" i="26" s="1"/>
  <c r="I43" i="13"/>
  <c r="I39" i="13"/>
  <c r="E65" i="26" s="1"/>
  <c r="I35" i="13"/>
  <c r="I31" i="13"/>
  <c r="E68" i="26" s="1"/>
  <c r="I27" i="13"/>
  <c r="I23" i="13"/>
  <c r="I19" i="13"/>
  <c r="I14" i="13"/>
  <c r="I10" i="13"/>
  <c r="I49" i="13"/>
  <c r="I46" i="13"/>
  <c r="E10" i="26" s="1"/>
  <c r="I42" i="13"/>
  <c r="I38" i="13"/>
  <c r="I34" i="13"/>
  <c r="I30" i="13"/>
  <c r="I26" i="13"/>
  <c r="I18" i="13"/>
  <c r="I13" i="13"/>
  <c r="I9" i="13"/>
  <c r="I48" i="13"/>
  <c r="I45" i="13"/>
  <c r="E4" i="26" s="1"/>
  <c r="I41" i="13"/>
  <c r="I37" i="13"/>
  <c r="I33" i="13"/>
  <c r="I29" i="13"/>
  <c r="E67" i="26" s="1"/>
  <c r="I25" i="13"/>
  <c r="I21" i="13"/>
  <c r="E43" i="26" s="1"/>
  <c r="I17" i="13"/>
  <c r="I12" i="13"/>
  <c r="I8" i="13"/>
  <c r="I51" i="13"/>
  <c r="I44" i="13"/>
  <c r="E5" i="26" s="1"/>
  <c r="I40" i="13"/>
  <c r="I36" i="13"/>
  <c r="I32" i="13"/>
  <c r="J68" i="26" s="1"/>
  <c r="I28" i="13"/>
  <c r="E9" i="26" s="1"/>
  <c r="I24" i="13"/>
  <c r="I20" i="13"/>
  <c r="I15" i="13"/>
  <c r="I11" i="13"/>
  <c r="AP73" i="26" l="1"/>
  <c r="AQ73" i="26"/>
  <c r="AS73" i="26"/>
  <c r="E13" i="26"/>
  <c r="U35" i="26"/>
  <c r="U27" i="26"/>
  <c r="U28" i="26"/>
  <c r="W73" i="26"/>
  <c r="G11" i="27"/>
  <c r="G19" i="27"/>
  <c r="G27" i="27"/>
  <c r="G35" i="27"/>
  <c r="G43" i="27"/>
  <c r="G51" i="27"/>
  <c r="G59" i="27"/>
  <c r="G67" i="27"/>
  <c r="G75" i="27"/>
  <c r="G83" i="27"/>
  <c r="G91" i="27"/>
  <c r="G99" i="27"/>
  <c r="G107" i="27"/>
  <c r="G115" i="27"/>
  <c r="G123" i="27"/>
  <c r="G131" i="27"/>
  <c r="G139" i="27"/>
  <c r="G147" i="27"/>
  <c r="G155" i="27"/>
  <c r="G163" i="27"/>
  <c r="G171" i="27"/>
  <c r="G179" i="27"/>
  <c r="G187" i="27"/>
  <c r="G195" i="27"/>
  <c r="G203" i="27"/>
  <c r="G41" i="27"/>
  <c r="G73" i="27"/>
  <c r="G113" i="27"/>
  <c r="G153" i="27"/>
  <c r="G209" i="27"/>
  <c r="G50" i="27"/>
  <c r="G82" i="27"/>
  <c r="G130" i="27"/>
  <c r="G186" i="27"/>
  <c r="G12" i="27"/>
  <c r="G20" i="27"/>
  <c r="G28" i="27"/>
  <c r="G36" i="27"/>
  <c r="G44" i="27"/>
  <c r="G52" i="27"/>
  <c r="G60" i="27"/>
  <c r="G68" i="27"/>
  <c r="G76" i="27"/>
  <c r="G84" i="27"/>
  <c r="G92" i="27"/>
  <c r="G100" i="27"/>
  <c r="G108" i="27"/>
  <c r="G116" i="27"/>
  <c r="G124" i="27"/>
  <c r="G132" i="27"/>
  <c r="G140" i="27"/>
  <c r="G148" i="27"/>
  <c r="G156" i="27"/>
  <c r="G164" i="27"/>
  <c r="G172" i="27"/>
  <c r="G180" i="27"/>
  <c r="G188" i="27"/>
  <c r="G196" i="27"/>
  <c r="G204" i="27"/>
  <c r="G49" i="27"/>
  <c r="G97" i="27"/>
  <c r="G129" i="27"/>
  <c r="G169" i="27"/>
  <c r="G26" i="27"/>
  <c r="G90" i="27"/>
  <c r="G122" i="27"/>
  <c r="G170" i="27"/>
  <c r="G13" i="27"/>
  <c r="G21" i="27"/>
  <c r="G29" i="27"/>
  <c r="G37" i="27"/>
  <c r="G45" i="27"/>
  <c r="G53" i="27"/>
  <c r="G61" i="27"/>
  <c r="G69" i="27"/>
  <c r="G77" i="27"/>
  <c r="G85" i="27"/>
  <c r="G93" i="27"/>
  <c r="G101" i="27"/>
  <c r="G109" i="27"/>
  <c r="G117" i="27"/>
  <c r="G125" i="27"/>
  <c r="G133" i="27"/>
  <c r="G141" i="27"/>
  <c r="G149" i="27"/>
  <c r="G157" i="27"/>
  <c r="G165" i="27"/>
  <c r="G173" i="27"/>
  <c r="G181" i="27"/>
  <c r="G189" i="27"/>
  <c r="G197" i="27"/>
  <c r="G205" i="27"/>
  <c r="G33" i="27"/>
  <c r="G65" i="27"/>
  <c r="G105" i="27"/>
  <c r="G145" i="27"/>
  <c r="G177" i="27"/>
  <c r="G18" i="27"/>
  <c r="G58" i="27"/>
  <c r="G106" i="27"/>
  <c r="G154" i="27"/>
  <c r="G194" i="27"/>
  <c r="G10" i="27"/>
  <c r="G14" i="27"/>
  <c r="G22" i="27"/>
  <c r="G30" i="27"/>
  <c r="G38" i="27"/>
  <c r="G46" i="27"/>
  <c r="G54" i="27"/>
  <c r="G62" i="27"/>
  <c r="G70" i="27"/>
  <c r="G78" i="27"/>
  <c r="G86" i="27"/>
  <c r="G94" i="27"/>
  <c r="G102" i="27"/>
  <c r="G110" i="27"/>
  <c r="G118" i="27"/>
  <c r="G126" i="27"/>
  <c r="G134" i="27"/>
  <c r="G142" i="27"/>
  <c r="G150" i="27"/>
  <c r="G158" i="27"/>
  <c r="G166" i="27"/>
  <c r="G174" i="27"/>
  <c r="G182" i="27"/>
  <c r="G190" i="27"/>
  <c r="G198" i="27"/>
  <c r="G206" i="27"/>
  <c r="G57" i="27"/>
  <c r="G193" i="27"/>
  <c r="G66" i="27"/>
  <c r="G146" i="27"/>
  <c r="G15" i="27"/>
  <c r="G23" i="27"/>
  <c r="G31" i="27"/>
  <c r="G39" i="27"/>
  <c r="G47" i="27"/>
  <c r="G55" i="27"/>
  <c r="G63" i="27"/>
  <c r="G71" i="27"/>
  <c r="G79" i="27"/>
  <c r="G87" i="27"/>
  <c r="G95" i="27"/>
  <c r="G103" i="27"/>
  <c r="G111" i="27"/>
  <c r="G119" i="27"/>
  <c r="G127" i="27"/>
  <c r="G135" i="27"/>
  <c r="G143" i="27"/>
  <c r="G151" i="27"/>
  <c r="G159" i="27"/>
  <c r="G167" i="27"/>
  <c r="G175" i="27"/>
  <c r="G183" i="27"/>
  <c r="G191" i="27"/>
  <c r="G199" i="27"/>
  <c r="G207" i="27"/>
  <c r="G25" i="27"/>
  <c r="G89" i="27"/>
  <c r="G137" i="27"/>
  <c r="G185" i="27"/>
  <c r="G34" i="27"/>
  <c r="G98" i="27"/>
  <c r="G162" i="27"/>
  <c r="G202" i="27"/>
  <c r="G16" i="27"/>
  <c r="G24" i="27"/>
  <c r="G32" i="27"/>
  <c r="G40" i="27"/>
  <c r="G48" i="27"/>
  <c r="G56" i="27"/>
  <c r="G64" i="27"/>
  <c r="G72" i="27"/>
  <c r="G80" i="27"/>
  <c r="G88" i="27"/>
  <c r="G96" i="27"/>
  <c r="G104" i="27"/>
  <c r="G112" i="27"/>
  <c r="G120" i="27"/>
  <c r="G128" i="27"/>
  <c r="G136" i="27"/>
  <c r="G144" i="27"/>
  <c r="G152" i="27"/>
  <c r="G160" i="27"/>
  <c r="G168" i="27"/>
  <c r="G176" i="27"/>
  <c r="G184" i="27"/>
  <c r="G192" i="27"/>
  <c r="G200" i="27"/>
  <c r="G208" i="27"/>
  <c r="G17" i="27"/>
  <c r="G81" i="27"/>
  <c r="G121" i="27"/>
  <c r="G161" i="27"/>
  <c r="G201" i="27"/>
  <c r="G42" i="27"/>
  <c r="G74" i="27"/>
  <c r="G114" i="27"/>
  <c r="G138" i="27"/>
  <c r="G178" i="27"/>
  <c r="E57" i="26"/>
  <c r="E51" i="26"/>
  <c r="F11" i="27"/>
  <c r="F19" i="27"/>
  <c r="F27" i="27"/>
  <c r="F35" i="27"/>
  <c r="F43" i="27"/>
  <c r="F51" i="27"/>
  <c r="F59" i="27"/>
  <c r="F67" i="27"/>
  <c r="F75" i="27"/>
  <c r="F83" i="27"/>
  <c r="F91" i="27"/>
  <c r="F99" i="27"/>
  <c r="F107" i="27"/>
  <c r="F115" i="27"/>
  <c r="F123" i="27"/>
  <c r="F131" i="27"/>
  <c r="F139" i="27"/>
  <c r="F147" i="27"/>
  <c r="F155" i="27"/>
  <c r="F163" i="27"/>
  <c r="F171" i="27"/>
  <c r="F179" i="27"/>
  <c r="F187" i="27"/>
  <c r="F195" i="27"/>
  <c r="F203" i="27"/>
  <c r="F30" i="27"/>
  <c r="F46" i="27"/>
  <c r="F70" i="27"/>
  <c r="F78" i="27"/>
  <c r="F94" i="27"/>
  <c r="F110" i="27"/>
  <c r="F126" i="27"/>
  <c r="F142" i="27"/>
  <c r="F166" i="27"/>
  <c r="F190" i="27"/>
  <c r="F206" i="27"/>
  <c r="F55" i="27"/>
  <c r="F95" i="27"/>
  <c r="F111" i="27"/>
  <c r="F143" i="27"/>
  <c r="F175" i="27"/>
  <c r="F207" i="27"/>
  <c r="F12" i="27"/>
  <c r="F20" i="27"/>
  <c r="F28" i="27"/>
  <c r="F36" i="27"/>
  <c r="F44" i="27"/>
  <c r="F52" i="27"/>
  <c r="F60" i="27"/>
  <c r="F68" i="27"/>
  <c r="F76" i="27"/>
  <c r="F84" i="27"/>
  <c r="F92" i="27"/>
  <c r="F100" i="27"/>
  <c r="F108" i="27"/>
  <c r="F116" i="27"/>
  <c r="F124" i="27"/>
  <c r="F132" i="27"/>
  <c r="F140" i="27"/>
  <c r="F148" i="27"/>
  <c r="F156" i="27"/>
  <c r="F164" i="27"/>
  <c r="F172" i="27"/>
  <c r="F180" i="27"/>
  <c r="F188" i="27"/>
  <c r="F196" i="27"/>
  <c r="F204" i="27"/>
  <c r="F197" i="27"/>
  <c r="F22" i="27"/>
  <c r="F38" i="27"/>
  <c r="F62" i="27"/>
  <c r="F86" i="27"/>
  <c r="F102" i="27"/>
  <c r="F118" i="27"/>
  <c r="F134" i="27"/>
  <c r="F158" i="27"/>
  <c r="F174" i="27"/>
  <c r="F198" i="27"/>
  <c r="F71" i="27"/>
  <c r="F127" i="27"/>
  <c r="F167" i="27"/>
  <c r="F13" i="27"/>
  <c r="F21" i="27"/>
  <c r="F29" i="27"/>
  <c r="F37" i="27"/>
  <c r="F45" i="27"/>
  <c r="F53" i="27"/>
  <c r="F61" i="27"/>
  <c r="F69" i="27"/>
  <c r="F77" i="27"/>
  <c r="F85" i="27"/>
  <c r="F93" i="27"/>
  <c r="F101" i="27"/>
  <c r="F109" i="27"/>
  <c r="F117" i="27"/>
  <c r="F125" i="27"/>
  <c r="F133" i="27"/>
  <c r="F141" i="27"/>
  <c r="F149" i="27"/>
  <c r="F157" i="27"/>
  <c r="F165" i="27"/>
  <c r="F173" i="27"/>
  <c r="F181" i="27"/>
  <c r="F189" i="27"/>
  <c r="F205" i="27"/>
  <c r="F54" i="27"/>
  <c r="F150" i="27"/>
  <c r="F182" i="27"/>
  <c r="F63" i="27"/>
  <c r="F87" i="27"/>
  <c r="F103" i="27"/>
  <c r="F119" i="27"/>
  <c r="F151" i="27"/>
  <c r="F183" i="27"/>
  <c r="F191" i="27"/>
  <c r="F14" i="27"/>
  <c r="F15" i="27"/>
  <c r="F23" i="27"/>
  <c r="F31" i="27"/>
  <c r="F39" i="27"/>
  <c r="F47" i="27"/>
  <c r="F16" i="27"/>
  <c r="F24" i="27"/>
  <c r="F32" i="27"/>
  <c r="F40" i="27"/>
  <c r="F48" i="27"/>
  <c r="F56" i="27"/>
  <c r="F64" i="27"/>
  <c r="F72" i="27"/>
  <c r="F80" i="27"/>
  <c r="F88" i="27"/>
  <c r="F96" i="27"/>
  <c r="F104" i="27"/>
  <c r="F112" i="27"/>
  <c r="F120" i="27"/>
  <c r="F128" i="27"/>
  <c r="F136" i="27"/>
  <c r="F144" i="27"/>
  <c r="F152" i="27"/>
  <c r="F160" i="27"/>
  <c r="F168" i="27"/>
  <c r="F176" i="27"/>
  <c r="F184" i="27"/>
  <c r="F192" i="27"/>
  <c r="F200" i="27"/>
  <c r="F208" i="27"/>
  <c r="F25" i="27"/>
  <c r="F33" i="27"/>
  <c r="F41" i="27"/>
  <c r="F49" i="27"/>
  <c r="F57" i="27"/>
  <c r="F65" i="27"/>
  <c r="F73" i="27"/>
  <c r="F81" i="27"/>
  <c r="F89" i="27"/>
  <c r="F97" i="27"/>
  <c r="F105" i="27"/>
  <c r="F113" i="27"/>
  <c r="F121" i="27"/>
  <c r="F129" i="27"/>
  <c r="F137" i="27"/>
  <c r="F145" i="27"/>
  <c r="F153" i="27"/>
  <c r="F161" i="27"/>
  <c r="F169" i="27"/>
  <c r="F177" i="27"/>
  <c r="F185" i="27"/>
  <c r="F193" i="27"/>
  <c r="F201" i="27"/>
  <c r="F209" i="27"/>
  <c r="F26" i="27"/>
  <c r="F34" i="27"/>
  <c r="F42" i="27"/>
  <c r="F50" i="27"/>
  <c r="F58" i="27"/>
  <c r="F66" i="27"/>
  <c r="F74" i="27"/>
  <c r="F82" i="27"/>
  <c r="F90" i="27"/>
  <c r="F98" i="27"/>
  <c r="F106" i="27"/>
  <c r="F114" i="27"/>
  <c r="F122" i="27"/>
  <c r="F130" i="27"/>
  <c r="F138" i="27"/>
  <c r="F146" i="27"/>
  <c r="F154" i="27"/>
  <c r="F162" i="27"/>
  <c r="F170" i="27"/>
  <c r="F178" i="27"/>
  <c r="F186" i="27"/>
  <c r="F194" i="27"/>
  <c r="F202" i="27"/>
  <c r="F10" i="27"/>
  <c r="F79" i="27"/>
  <c r="F135" i="27"/>
  <c r="F159" i="27"/>
  <c r="F199" i="27"/>
  <c r="F17" i="27"/>
  <c r="F18" i="27"/>
  <c r="E59" i="26"/>
  <c r="E38" i="26"/>
  <c r="E62" i="26"/>
  <c r="E41" i="26"/>
  <c r="E56" i="26"/>
  <c r="E21" i="26"/>
  <c r="E58" i="26"/>
  <c r="E7" i="13"/>
  <c r="E8" i="13"/>
  <c r="E9" i="13"/>
  <c r="E10" i="13"/>
  <c r="E11" i="13"/>
  <c r="E12" i="13"/>
  <c r="E13" i="13"/>
  <c r="E14" i="13"/>
  <c r="E15" i="13"/>
  <c r="E17" i="13"/>
  <c r="E18" i="13"/>
  <c r="E19" i="13"/>
  <c r="E20" i="13"/>
  <c r="E21" i="13"/>
  <c r="E22" i="13"/>
  <c r="E23" i="13"/>
  <c r="E24" i="13"/>
  <c r="E25" i="13"/>
  <c r="E26" i="13"/>
  <c r="E27" i="13"/>
  <c r="E28" i="13"/>
  <c r="E29" i="13"/>
  <c r="E30" i="13"/>
  <c r="E31" i="13"/>
  <c r="E32" i="13"/>
  <c r="E33" i="13"/>
  <c r="E34" i="13"/>
  <c r="E35" i="13"/>
  <c r="E36" i="13"/>
  <c r="E37" i="13"/>
  <c r="E38" i="13"/>
  <c r="E39" i="13"/>
  <c r="E40" i="13"/>
  <c r="E41" i="13"/>
  <c r="E42" i="13"/>
  <c r="E43" i="13"/>
  <c r="E44" i="13"/>
  <c r="E45" i="13"/>
  <c r="E46" i="13"/>
  <c r="E47" i="13"/>
  <c r="E48" i="13"/>
  <c r="E49" i="13"/>
  <c r="E50" i="13"/>
  <c r="E51" i="13"/>
  <c r="E52" i="13"/>
  <c r="E53" i="13"/>
  <c r="E54" i="13"/>
  <c r="E55" i="13"/>
  <c r="E56" i="13"/>
  <c r="E57" i="13"/>
  <c r="E58" i="13"/>
  <c r="E59" i="13"/>
  <c r="E60" i="13"/>
  <c r="E61" i="13"/>
  <c r="E62" i="13"/>
  <c r="E63" i="13"/>
  <c r="E64" i="13"/>
  <c r="E65" i="13"/>
  <c r="E66" i="13"/>
  <c r="E67" i="13"/>
  <c r="E68" i="13"/>
  <c r="E69" i="13"/>
  <c r="E70" i="13"/>
  <c r="E71" i="26" l="1"/>
  <c r="E8" i="26"/>
  <c r="E18" i="26"/>
  <c r="F70" i="13"/>
  <c r="F66" i="13"/>
  <c r="F62" i="13"/>
  <c r="F58" i="13"/>
  <c r="F54" i="13"/>
  <c r="F50" i="13"/>
  <c r="K73" i="26" s="1"/>
  <c r="F46" i="13"/>
  <c r="R73" i="26" s="1"/>
  <c r="F42" i="13"/>
  <c r="F38" i="13"/>
  <c r="U49" i="26"/>
  <c r="F30" i="13"/>
  <c r="F22" i="13"/>
  <c r="F18" i="13"/>
  <c r="F13" i="13"/>
  <c r="F9" i="13"/>
  <c r="F32" i="13"/>
  <c r="F20" i="13"/>
  <c r="F7" i="13"/>
  <c r="F59" i="13"/>
  <c r="F47" i="13"/>
  <c r="F35" i="13"/>
  <c r="F23" i="13"/>
  <c r="F10" i="13"/>
  <c r="F69" i="13"/>
  <c r="F65" i="13"/>
  <c r="F61" i="13"/>
  <c r="F57" i="13"/>
  <c r="F53" i="13"/>
  <c r="M73" i="26" s="1"/>
  <c r="F49" i="13"/>
  <c r="G73" i="26" s="1"/>
  <c r="F45" i="13"/>
  <c r="Q73" i="26" s="1"/>
  <c r="F41" i="13"/>
  <c r="T73" i="26" s="1"/>
  <c r="F37" i="13"/>
  <c r="AH73" i="26" s="1"/>
  <c r="F33" i="13"/>
  <c r="F29" i="13"/>
  <c r="F25" i="13"/>
  <c r="F21" i="13"/>
  <c r="F17" i="13"/>
  <c r="F12" i="13"/>
  <c r="F8" i="13"/>
  <c r="F28" i="13"/>
  <c r="F15" i="13"/>
  <c r="F67" i="13"/>
  <c r="N73" i="26"/>
  <c r="F43" i="13"/>
  <c r="O73" i="26" s="1"/>
  <c r="F31" i="13"/>
  <c r="F19" i="13"/>
  <c r="F68" i="13"/>
  <c r="F64" i="13"/>
  <c r="F60" i="13"/>
  <c r="F52" i="13"/>
  <c r="F48" i="13"/>
  <c r="H73" i="26" s="1"/>
  <c r="F44" i="13"/>
  <c r="P73" i="26" s="1"/>
  <c r="F40" i="13"/>
  <c r="S73" i="26" s="1"/>
  <c r="F36" i="13"/>
  <c r="AG73" i="26" s="1"/>
  <c r="F24" i="13"/>
  <c r="F11" i="13"/>
  <c r="F63" i="13"/>
  <c r="F51" i="13"/>
  <c r="F39" i="13"/>
  <c r="F27" i="13"/>
  <c r="F14" i="13"/>
  <c r="D67" i="13"/>
  <c r="D63" i="13"/>
  <c r="D59" i="13"/>
  <c r="E72" i="26" s="1"/>
  <c r="D55" i="13"/>
  <c r="D51" i="13"/>
  <c r="D47" i="13"/>
  <c r="D43" i="13"/>
  <c r="D39" i="13"/>
  <c r="D35" i="13"/>
  <c r="D31" i="13"/>
  <c r="D27" i="13"/>
  <c r="D23" i="13"/>
  <c r="D19" i="13"/>
  <c r="D14" i="13"/>
  <c r="D10" i="13"/>
  <c r="D68" i="13"/>
  <c r="D56" i="13"/>
  <c r="D48" i="13"/>
  <c r="H72" i="26" s="1"/>
  <c r="D36" i="13"/>
  <c r="D24" i="13"/>
  <c r="D11" i="13"/>
  <c r="D70" i="13"/>
  <c r="D66" i="13"/>
  <c r="D62" i="13"/>
  <c r="D58" i="13"/>
  <c r="D54" i="13"/>
  <c r="L72" i="26" s="1"/>
  <c r="D50" i="13"/>
  <c r="K72" i="26" s="1"/>
  <c r="D46" i="13"/>
  <c r="D42" i="13"/>
  <c r="D38" i="13"/>
  <c r="E49" i="26"/>
  <c r="D30" i="13"/>
  <c r="E39" i="26" s="1"/>
  <c r="D26" i="13"/>
  <c r="D22" i="13"/>
  <c r="D18" i="13"/>
  <c r="D13" i="13"/>
  <c r="D9" i="13"/>
  <c r="D60" i="13"/>
  <c r="D44" i="13"/>
  <c r="D32" i="13"/>
  <c r="D15" i="13"/>
  <c r="E20" i="26" s="1"/>
  <c r="D69" i="13"/>
  <c r="D65" i="13"/>
  <c r="D61" i="13"/>
  <c r="D57" i="13"/>
  <c r="D53" i="13"/>
  <c r="M72" i="26" s="1"/>
  <c r="D49" i="13"/>
  <c r="D45" i="13"/>
  <c r="D41" i="13"/>
  <c r="D37" i="13"/>
  <c r="E47" i="26" s="1"/>
  <c r="D33" i="13"/>
  <c r="D29" i="13"/>
  <c r="D25" i="13"/>
  <c r="D21" i="13"/>
  <c r="D17" i="13"/>
  <c r="D12" i="13"/>
  <c r="D8" i="13"/>
  <c r="D64" i="13"/>
  <c r="D52" i="13"/>
  <c r="J72" i="26" s="1"/>
  <c r="D40" i="13"/>
  <c r="D28" i="13"/>
  <c r="D20" i="13"/>
  <c r="D7" i="13"/>
  <c r="E60" i="26" l="1"/>
  <c r="E46" i="26"/>
  <c r="G72" i="26"/>
  <c r="E61" i="26"/>
  <c r="E40" i="26"/>
  <c r="L73"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Richterová, Darina</author>
  </authors>
  <commentList>
    <comment ref="L246" authorId="0" shapeId="0" xr:uid="{00000000-0006-0000-0000-000001000000}">
      <text>
        <r>
          <rPr>
            <b/>
            <sz val="9"/>
            <color indexed="81"/>
            <rFont val="Tahoma"/>
            <family val="2"/>
          </rPr>
          <t>Richterová, Darina:</t>
        </r>
        <r>
          <rPr>
            <sz val="9"/>
            <color indexed="81"/>
            <rFont val="Tahoma"/>
            <family val="2"/>
          </rPr>
          <t xml:space="preserve">
already included in the domanda di adesione
</t>
        </r>
      </text>
    </comment>
    <comment ref="L247" authorId="0" shapeId="0" xr:uid="{00000000-0006-0000-0000-000002000000}">
      <text>
        <r>
          <rPr>
            <b/>
            <sz val="9"/>
            <color indexed="81"/>
            <rFont val="Tahoma"/>
            <family val="2"/>
          </rPr>
          <t>Richterová, Darina:</t>
        </r>
        <r>
          <rPr>
            <sz val="9"/>
            <color indexed="81"/>
            <rFont val="Tahoma"/>
            <family val="2"/>
          </rPr>
          <t xml:space="preserve">
already included in the domanda di adesione</t>
        </r>
      </text>
    </comment>
    <comment ref="L249" authorId="0" shapeId="0" xr:uid="{00000000-0006-0000-0000-000003000000}">
      <text>
        <r>
          <rPr>
            <b/>
            <sz val="9"/>
            <color indexed="81"/>
            <rFont val="Tahoma"/>
            <family val="2"/>
          </rPr>
          <t>Richterová, Darina:</t>
        </r>
        <r>
          <rPr>
            <sz val="9"/>
            <color indexed="81"/>
            <rFont val="Tahoma"/>
            <family val="2"/>
          </rPr>
          <t xml:space="preserve">
already included in the domanda di adesione
</t>
        </r>
      </text>
    </comment>
    <comment ref="L250" authorId="0" shapeId="0" xr:uid="{00000000-0006-0000-0000-000004000000}">
      <text>
        <r>
          <rPr>
            <b/>
            <sz val="9"/>
            <color indexed="81"/>
            <rFont val="Tahoma"/>
            <family val="2"/>
          </rPr>
          <t>Richterová, Darina:</t>
        </r>
        <r>
          <rPr>
            <sz val="9"/>
            <color indexed="81"/>
            <rFont val="Tahoma"/>
            <family val="2"/>
          </rPr>
          <t xml:space="preserve">
already included in the domanda di adesione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Richterová, Darina</author>
  </authors>
  <commentList>
    <comment ref="H112" authorId="0" shapeId="0" xr:uid="{00000000-0006-0000-0100-000001000000}">
      <text>
        <r>
          <rPr>
            <b/>
            <sz val="9"/>
            <color indexed="81"/>
            <rFont val="Tahoma"/>
            <family val="2"/>
          </rPr>
          <t>Richterová, Darina:</t>
        </r>
        <r>
          <rPr>
            <sz val="9"/>
            <color indexed="81"/>
            <rFont val="Tahoma"/>
            <family val="2"/>
          </rPr>
          <t xml:space="preserve">
already included in the domanda di adesione
</t>
        </r>
      </text>
    </comment>
    <comment ref="H113" authorId="0" shapeId="0" xr:uid="{00000000-0006-0000-0100-000002000000}">
      <text>
        <r>
          <rPr>
            <b/>
            <sz val="9"/>
            <color indexed="81"/>
            <rFont val="Tahoma"/>
            <family val="2"/>
          </rPr>
          <t>Richterová, Darina:</t>
        </r>
        <r>
          <rPr>
            <sz val="9"/>
            <color indexed="81"/>
            <rFont val="Tahoma"/>
            <family val="2"/>
          </rPr>
          <t xml:space="preserve">
already included in the domanda di adesione</t>
        </r>
      </text>
    </comment>
    <comment ref="H115" authorId="0" shapeId="0" xr:uid="{00000000-0006-0000-0100-000003000000}">
      <text>
        <r>
          <rPr>
            <b/>
            <sz val="9"/>
            <color indexed="81"/>
            <rFont val="Tahoma"/>
            <family val="2"/>
          </rPr>
          <t>Richterová, Darina:</t>
        </r>
        <r>
          <rPr>
            <sz val="9"/>
            <color indexed="81"/>
            <rFont val="Tahoma"/>
            <family val="2"/>
          </rPr>
          <t xml:space="preserve">
already included in the domanda di adesione
</t>
        </r>
      </text>
    </comment>
    <comment ref="H116" authorId="0" shapeId="0" xr:uid="{00000000-0006-0000-0100-000004000000}">
      <text>
        <r>
          <rPr>
            <b/>
            <sz val="9"/>
            <color indexed="81"/>
            <rFont val="Tahoma"/>
            <family val="2"/>
          </rPr>
          <t>Richterová, Darina:</t>
        </r>
        <r>
          <rPr>
            <sz val="9"/>
            <color indexed="81"/>
            <rFont val="Tahoma"/>
            <family val="2"/>
          </rPr>
          <t xml:space="preserve">
already included in the domanda di adesione</t>
        </r>
      </text>
    </comment>
  </commentList>
</comments>
</file>

<file path=xl/sharedStrings.xml><?xml version="1.0" encoding="utf-8"?>
<sst xmlns="http://schemas.openxmlformats.org/spreadsheetml/2006/main" count="4223" uniqueCount="2722">
  <si>
    <t>Detail record code</t>
  </si>
  <si>
    <t>Char</t>
  </si>
  <si>
    <t>Yes</t>
  </si>
  <si>
    <t>Detail identification (value "DE")</t>
  </si>
  <si>
    <t>DE</t>
  </si>
  <si>
    <t>VehicleCounter</t>
  </si>
  <si>
    <t>Number</t>
  </si>
  <si>
    <t>sequence number of the detail record starting with "000000001"</t>
  </si>
  <si>
    <t>Contract SequenceCounter</t>
  </si>
  <si>
    <t>Sequence  number  of  the  present  contract SEM toll account. This  attribute  identifies which records belong together to one contract.
The Contract Sequence No. in each particular file starts with „000000001“. The records have to be order by the attribute Contract Sequence No.</t>
  </si>
  <si>
    <t>Contract ID</t>
  </si>
  <si>
    <t>Toll account ID/Contract ID in SEM generated by FCI. Each FCI will get own number sequence for Toll Account ID/Contract ID (3 digit FCI prefix from 10 digit toll accounts IDs). FCI will have to assign 7 digits number to client and together with 3 digit FCI prefix it forming Toll Account ID/Contract ID.
Example:
FCI will get 905 prefix for Toll Account ID/Contract ID from SEM. FCI assigns 1234567 for specific client, then Toll Account ID is 9051234567 (= contract number in SEM).</t>
  </si>
  <si>
    <t>Contract DateTimeRegistration</t>
  </si>
  <si>
    <t>Datetime</t>
  </si>
  <si>
    <t>No</t>
  </si>
  <si>
    <t>Date and time of the contracts registration (format YYYY/MM/DD HH24:MM:SS)</t>
  </si>
  <si>
    <t>Unused space</t>
  </si>
  <si>
    <t>Client ContactPerson LastName</t>
  </si>
  <si>
    <t>Client contact person last name</t>
  </si>
  <si>
    <t>Novák</t>
  </si>
  <si>
    <t>Client ContactPerson FirstName</t>
  </si>
  <si>
    <t>Client contact person first name</t>
  </si>
  <si>
    <t>Petr</t>
  </si>
  <si>
    <t>Client LastName/OrganizationName</t>
  </si>
  <si>
    <t>Client surname or Client LastName/OrganizationName (For new contracts attribute is required)</t>
  </si>
  <si>
    <t>Transport s.r.o.</t>
  </si>
  <si>
    <t>Client OgranizationTaxID/DIC</t>
  </si>
  <si>
    <t>Client Organization TaxID/DIC (Tax id number - For person attribute is filled by spaces) - numerical for CZ, alpha numerical for nonCZ (first two places can be non-numerical)
mandatory for EU Toll Payers</t>
  </si>
  <si>
    <t>Client OrganizationID/ICO</t>
  </si>
  <si>
    <t>Client Organizaiton ID/ICO (Company Id - For person attribute is filled by spaces) - (numerical) mandatory for CZ, recommended for nonCZ,  '00000000' should be used as fake value, (only if company has no ICO or comparable local ID)</t>
  </si>
  <si>
    <t>Client CompaniesRegisterCourt</t>
  </si>
  <si>
    <t>Companies register court (filled only for Czech companies)</t>
  </si>
  <si>
    <t>Client CompaniesRegisterInsertNumber</t>
  </si>
  <si>
    <t>Companies register insert number (filled only for Czech companies) mandatory for Czech Toll Payers</t>
  </si>
  <si>
    <t>1234/B</t>
  </si>
  <si>
    <t>Client CompaniesRegisterSection</t>
  </si>
  <si>
    <t>Companies register section (filled only for Czech companies)</t>
  </si>
  <si>
    <t>A</t>
  </si>
  <si>
    <t>Client Address CountryCode</t>
  </si>
  <si>
    <t>Client address country code in ISO format</t>
  </si>
  <si>
    <t>CZ</t>
  </si>
  <si>
    <t>Client Address CityName</t>
  </si>
  <si>
    <t>Client address city name</t>
  </si>
  <si>
    <t>Praha</t>
  </si>
  <si>
    <t>Client Address StreetName</t>
  </si>
  <si>
    <t>Client address street name not including street number, floor, etc.</t>
  </si>
  <si>
    <t>Vinohradská</t>
  </si>
  <si>
    <t>Client Address StreetNumber</t>
  </si>
  <si>
    <t>Client address street number (may contain letters) (Must not be filled if it is the part of the StreetName or CityName)</t>
  </si>
  <si>
    <t>12a</t>
  </si>
  <si>
    <t>Client Address ZIPCode</t>
  </si>
  <si>
    <t>Client address ZIP code can contain only characters „0..9“, „A..Z“</t>
  </si>
  <si>
    <t>Client ContactPerson Phone Number</t>
  </si>
  <si>
    <t>Company  phone number (full number)</t>
  </si>
  <si>
    <t>Client ContactPerson Email Address</t>
  </si>
  <si>
    <t>Company email address in format XXXX@YYYY.ZZZ, to this email address we will sent login/password of internet portal account</t>
  </si>
  <si>
    <t>cto@transport-sro.cz</t>
  </si>
  <si>
    <t>InvoicingAddress CountryCode</t>
  </si>
  <si>
    <t>Invoicing country code in ISO format (Attribute has to be present only for new contracts)</t>
  </si>
  <si>
    <t>InvoicingAddress CityName</t>
  </si>
  <si>
    <t>Invoicing city name (Attribute has to be present only for new contracts)</t>
  </si>
  <si>
    <t>InvoicingAddress StreetName</t>
  </si>
  <si>
    <t>Invoicing street name not including street number, floor, etc.</t>
  </si>
  <si>
    <t>InvoicingAddress StreetNumber</t>
  </si>
  <si>
    <t>Invoicing street number (may contain letters) (Must not be filled if it is the part of the StreetName or CityName)</t>
  </si>
  <si>
    <t>InvoicingAddress ZIPCode</t>
  </si>
  <si>
    <t>Invoicing ZIP code can contain only characters „0..9“, „A..Z“ (For new contracts attribute is required)</t>
  </si>
  <si>
    <t>BankAccount AccountNumber</t>
  </si>
  <si>
    <t>Bank account number</t>
  </si>
  <si>
    <t>123456-1234567890</t>
  </si>
  <si>
    <t>BankAccount IBAN</t>
  </si>
  <si>
    <t>IBAN (International bank account number)</t>
  </si>
  <si>
    <t>CZ1212341234561234567890</t>
  </si>
  <si>
    <t>BankAccount BankCode</t>
  </si>
  <si>
    <t>Bank code (domestic)</t>
  </si>
  <si>
    <t>BankAccount SWIFT</t>
  </si>
  <si>
    <t>Bank SWIFT</t>
  </si>
  <si>
    <t>CEKOCZPP</t>
  </si>
  <si>
    <t>Vehicle DateTimeRegistration</t>
  </si>
  <si>
    <t>Date and time of the vehicle registration (format YYYY/MM/DD HH24:MM:SS)</t>
  </si>
  <si>
    <t>Vehicle CountryCode</t>
  </si>
  <si>
    <t>CountryCode of the vehicle in ISO format</t>
  </si>
  <si>
    <t>Vehicle LicensePlate</t>
  </si>
  <si>
    <t xml:space="preserve">Vehicle license plate can contain maximum 15 alphanumerical characters (only "0..9", "A..Z"). Diacritical marks should be removed. Czech and slovak license plates format is more strickly validated. </t>
  </si>
  <si>
    <t>1Z12345</t>
  </si>
  <si>
    <t>Vehicle MinimumAxleClass</t>
  </si>
  <si>
    <t>Vehicle AxleClass</t>
  </si>
  <si>
    <t>Vehicle Category</t>
  </si>
  <si>
    <t>Vehicle EmissionClass</t>
  </si>
  <si>
    <t>Vehicle MaxAllowedWeight</t>
  </si>
  <si>
    <t>Max allowed weight of vehicle (in kilograms)</t>
  </si>
  <si>
    <t>Vehicle MaxAllowedTrainWeight</t>
  </si>
  <si>
    <t>Max allowed weight of train (in kilograms)</t>
  </si>
  <si>
    <t>Vehicle CoatedWindows</t>
  </si>
  <si>
    <t>Vehicle has Metal_Coated_Windshield (0001 - No, 0002 - Yes)</t>
  </si>
  <si>
    <t>OBU DeliveryCode</t>
  </si>
  <si>
    <t>OBU delivery code (requested delivery method)</t>
  </si>
  <si>
    <t>Vehicle FleetCardNumber</t>
  </si>
  <si>
    <t>Fleet Card Number actually assigned to the vehicle (only digits are allowed)</t>
  </si>
  <si>
    <t>Vehicle FleetCardExpirationDate</t>
  </si>
  <si>
    <t>Fleet Card Expiry Date in format YYYY/MM</t>
  </si>
  <si>
    <t>2020/12</t>
  </si>
  <si>
    <t>VehicleOwner LastName/Organization name</t>
  </si>
  <si>
    <t>VehicleOwner LastName/Organization name - if it is different from Client</t>
  </si>
  <si>
    <t>Client SigningPerson LastName</t>
  </si>
  <si>
    <t>Signing person last name (signing of contract or amendment)</t>
  </si>
  <si>
    <t>Houska</t>
  </si>
  <si>
    <t>Client SigningPerson FirstName</t>
  </si>
  <si>
    <t>Signing person first name</t>
  </si>
  <si>
    <t>Jiří</t>
  </si>
  <si>
    <t>Client SigningPerson Type</t>
  </si>
  <si>
    <t>Type of SigningPerson</t>
  </si>
  <si>
    <t>Client SigningPerson CountryCode</t>
  </si>
  <si>
    <t>Signing person address country code in ISO format</t>
  </si>
  <si>
    <t>Client SigningPerson CityName</t>
  </si>
  <si>
    <t>Signing person city name</t>
  </si>
  <si>
    <t>Client SigningPerson Address StreetName</t>
  </si>
  <si>
    <t>Signing person street name not including street number, floor, etc.</t>
  </si>
  <si>
    <t>Argentinská</t>
  </si>
  <si>
    <t>Client SigningPerson Address StreetNumber</t>
  </si>
  <si>
    <t>Signing person street number (may contain letters, must not be filled if it is the part of the StreetName or CityName)</t>
  </si>
  <si>
    <t>1610/4</t>
  </si>
  <si>
    <t>Client SigningPerson Address ZIPCode</t>
  </si>
  <si>
    <t>ZIP code can contain only characters „0..9“, „A..Z“</t>
  </si>
  <si>
    <t>Field position</t>
  </si>
  <si>
    <t>Field Name</t>
  </si>
  <si>
    <t>Field Type</t>
  </si>
  <si>
    <t>Field Length</t>
  </si>
  <si>
    <t>Field From</t>
  </si>
  <si>
    <t>Field To</t>
  </si>
  <si>
    <t>Mandatory NEW</t>
  </si>
  <si>
    <t>Mandatory OLD</t>
  </si>
  <si>
    <t>Comment</t>
  </si>
  <si>
    <t>Example</t>
  </si>
  <si>
    <t>000000001</t>
  </si>
  <si>
    <t>9051234567</t>
  </si>
  <si>
    <t>2019/10/01 10:00:00</t>
  </si>
  <si>
    <t>1234567890</t>
  </si>
  <si>
    <t>12345678</t>
  </si>
  <si>
    <t>2</t>
  </si>
  <si>
    <t>13000</t>
  </si>
  <si>
    <t>+4202444555</t>
  </si>
  <si>
    <t>0300</t>
  </si>
  <si>
    <t>2019/10/01 18:01:55</t>
  </si>
  <si>
    <t>4</t>
  </si>
  <si>
    <t>1</t>
  </si>
  <si>
    <t>07500</t>
  </si>
  <si>
    <t>12000</t>
  </si>
  <si>
    <t>0001</t>
  </si>
  <si>
    <t>1234567890123456</t>
  </si>
  <si>
    <t>EN</t>
  </si>
  <si>
    <t>SK</t>
  </si>
  <si>
    <t>HU</t>
  </si>
  <si>
    <t>SI</t>
  </si>
  <si>
    <t>RO</t>
  </si>
  <si>
    <t>BG</t>
  </si>
  <si>
    <t>RS</t>
  </si>
  <si>
    <t>PL</t>
  </si>
  <si>
    <t>TR</t>
  </si>
  <si>
    <t>Vertragsfolgenummer</t>
  </si>
  <si>
    <t>Pořadí smlouvy</t>
  </si>
  <si>
    <t>Poradie mýtnej zmluvy</t>
  </si>
  <si>
    <t>Numer kolejny umowy</t>
  </si>
  <si>
    <t>Vertragsnummer</t>
  </si>
  <si>
    <t>Číslo smlouvy</t>
  </si>
  <si>
    <t>Číslo mýtnej zmluvy</t>
  </si>
  <si>
    <t>Identyfikator umowy</t>
  </si>
  <si>
    <t>Date &amp; Time of Registration</t>
  </si>
  <si>
    <t>Registrierungsdatum und -zeit</t>
  </si>
  <si>
    <t>Datum a čas registrace</t>
  </si>
  <si>
    <t>Dátum a čas registrácie</t>
  </si>
  <si>
    <t>Regisztráció dátuma és ideje</t>
  </si>
  <si>
    <t>Datum in čas registracije</t>
  </si>
  <si>
    <t>Datum i vreme registracije</t>
  </si>
  <si>
    <t>Data i godzina rejestracji</t>
  </si>
  <si>
    <t>Kayıt tarihi ve saati</t>
  </si>
  <si>
    <t>IČ DPH / DIČ</t>
  </si>
  <si>
    <t>Şirket vergi numarası</t>
  </si>
  <si>
    <t>IČO</t>
  </si>
  <si>
    <t>Companies Register Court</t>
  </si>
  <si>
    <t>Okresní soud Obchodního rejstříku společnosti</t>
  </si>
  <si>
    <t>Sąd rejestrowy spółek</t>
  </si>
  <si>
    <t>Companies Register Insert Number</t>
  </si>
  <si>
    <t>Firmenbuchnummer</t>
  </si>
  <si>
    <t>Číslo zápisu do Obchodního rejstříku společnosti</t>
  </si>
  <si>
    <t>Číslo zápisu do Obchodného registra spoločnosti</t>
  </si>
  <si>
    <t>Cégjegyzékszám</t>
  </si>
  <si>
    <t>Companies Register Section</t>
  </si>
  <si>
    <t>Číslo vložky zápisu do Obchodního rejstříku</t>
  </si>
  <si>
    <t>Číslo vložky zápisu do Obchodného registra</t>
  </si>
  <si>
    <t>Oddelek za register podjetij</t>
  </si>
  <si>
    <t>Dział rejestru spółek</t>
  </si>
  <si>
    <t>Şirket kayıt bölümü</t>
  </si>
  <si>
    <t>Country Code</t>
  </si>
  <si>
    <t>Ländercode</t>
  </si>
  <si>
    <t>Kód země</t>
  </si>
  <si>
    <t>Kód krajiny</t>
  </si>
  <si>
    <t>Kod kraju</t>
  </si>
  <si>
    <t>Ülke kodu</t>
  </si>
  <si>
    <t>City Name</t>
  </si>
  <si>
    <t>Stadt</t>
  </si>
  <si>
    <t>Obec</t>
  </si>
  <si>
    <t>Град</t>
  </si>
  <si>
    <t>Şehir</t>
  </si>
  <si>
    <t>Street Name</t>
  </si>
  <si>
    <t>Název ulice</t>
  </si>
  <si>
    <t>Názov ulice</t>
  </si>
  <si>
    <t>Sokak</t>
  </si>
  <si>
    <t>Street Number</t>
  </si>
  <si>
    <t>Hausnummer</t>
  </si>
  <si>
    <t>Číslo domu</t>
  </si>
  <si>
    <t>Číslo ulice</t>
  </si>
  <si>
    <t>Номер на улица</t>
  </si>
  <si>
    <t>ZIP Code</t>
  </si>
  <si>
    <t>PLZ</t>
  </si>
  <si>
    <t>PSČ</t>
  </si>
  <si>
    <t>Пощенски код</t>
  </si>
  <si>
    <t>Kod pocztowy</t>
  </si>
  <si>
    <t>Posta kodu</t>
  </si>
  <si>
    <t>Telefonnummer</t>
  </si>
  <si>
    <t>Account Number</t>
  </si>
  <si>
    <t>Kontonummer</t>
  </si>
  <si>
    <t>Číslo bankovního účtu</t>
  </si>
  <si>
    <t>Číslo bankového účtu</t>
  </si>
  <si>
    <t>Številka bančnega računa</t>
  </si>
  <si>
    <t>Номер на сметка</t>
  </si>
  <si>
    <t>Broj računa</t>
  </si>
  <si>
    <t>Banka hesap numarası</t>
  </si>
  <si>
    <t>IBAN</t>
  </si>
  <si>
    <t>Bank Code</t>
  </si>
  <si>
    <t>Bankcode</t>
  </si>
  <si>
    <t>Kód banky</t>
  </si>
  <si>
    <t>Koda banke bančnega računa</t>
  </si>
  <si>
    <t>Kod banku</t>
  </si>
  <si>
    <t>Banka kodu</t>
  </si>
  <si>
    <t>SWIFT</t>
  </si>
  <si>
    <t>Data și ora înregistrării</t>
  </si>
  <si>
    <t>Országkód</t>
  </si>
  <si>
    <t>License Plate</t>
  </si>
  <si>
    <t>SPZ</t>
  </si>
  <si>
    <t>EČV</t>
  </si>
  <si>
    <t>Rendszám</t>
  </si>
  <si>
    <t>Registarska tablica</t>
  </si>
  <si>
    <t>Araç plakası</t>
  </si>
  <si>
    <t>Minimum Axle Class</t>
  </si>
  <si>
    <t>Minimální počet náprav</t>
  </si>
  <si>
    <t>Minimálny počet náprav</t>
  </si>
  <si>
    <t>Minimalni osni razred</t>
  </si>
  <si>
    <t>Min. Aks sayısı</t>
  </si>
  <si>
    <t>Fahrzeugkategorie</t>
  </si>
  <si>
    <t>Kategorie vozidla</t>
  </si>
  <si>
    <t>Kategória vozidla</t>
  </si>
  <si>
    <t>Jármű kategória</t>
  </si>
  <si>
    <t>Kategorija vozila</t>
  </si>
  <si>
    <t>Kategoria pojazdu</t>
  </si>
  <si>
    <t>Araç kategorisi</t>
  </si>
  <si>
    <t>Emission Class</t>
  </si>
  <si>
    <t>Schadstoffklasse</t>
  </si>
  <si>
    <t>Emisní třída</t>
  </si>
  <si>
    <t>Emisná trieda</t>
  </si>
  <si>
    <t>Emisijski razred</t>
  </si>
  <si>
    <t>Klasa emisji spalin</t>
  </si>
  <si>
    <t>Izin verilen maksimum araç ağırlığı</t>
  </si>
  <si>
    <t>OBU Delivery Method</t>
  </si>
  <si>
    <t>OBU Lieferart</t>
  </si>
  <si>
    <t>Způsob doručení palubní jednotky</t>
  </si>
  <si>
    <t>Forma doručenia palubnej jednotky</t>
  </si>
  <si>
    <t>Metoda dostawy urządzenia pokładowego</t>
  </si>
  <si>
    <t>Fuel Card Number</t>
  </si>
  <si>
    <t>Tankkartennummer</t>
  </si>
  <si>
    <t>Číslo palivové karty</t>
  </si>
  <si>
    <t>Číslo palivovej karty</t>
  </si>
  <si>
    <t>Številka kartice za gorivo</t>
  </si>
  <si>
    <t>Broj kartice za gorivo</t>
  </si>
  <si>
    <t>Numer karty paliwowej</t>
  </si>
  <si>
    <t>Fuel Card Expiration Date</t>
  </si>
  <si>
    <t>Tankkarten-Ablaufdatum</t>
  </si>
  <si>
    <t>Datum exspirace palivové karty</t>
  </si>
  <si>
    <t>Dátum exspirácie palivovej karty</t>
  </si>
  <si>
    <t>Üzemanyagkártya lejárati dátuma</t>
  </si>
  <si>
    <t>Datum poteka kartice za gorivo</t>
  </si>
  <si>
    <t>Datum isteka kartice za gorivo</t>
  </si>
  <si>
    <t>Data ważności karty paliwowej</t>
  </si>
  <si>
    <t>Owner Last Name / Organization name</t>
  </si>
  <si>
    <t/>
  </si>
  <si>
    <t>in accordance with company register</t>
  </si>
  <si>
    <t>laut Firmenbuch</t>
  </si>
  <si>
    <t>v přesném znění podle Obchodního rejstříku</t>
  </si>
  <si>
    <t>v presnom znení podľa Obchodného registra</t>
  </si>
  <si>
    <t>v skladu z registrom podjetij</t>
  </si>
  <si>
    <t>Zgodnie z wpisem w rejestrze handlowym/spółek</t>
  </si>
  <si>
    <t>ISO format (3166, alfa-2)</t>
  </si>
  <si>
    <t>ISO-Format (3166, alfa-2)</t>
  </si>
  <si>
    <t>ISO formát (3166, alfa-2)</t>
  </si>
  <si>
    <t>ISO formátum (3166, alfa-2) Magyarország esetén HU</t>
  </si>
  <si>
    <t>oblika ISO (3166, alfa-2)</t>
  </si>
  <si>
    <t>Format ISO (3166, alpha-2)</t>
  </si>
  <si>
    <t>ISO-Format (3166, alpha-2)</t>
  </si>
  <si>
    <t>not including street number, floor, etc.</t>
  </si>
  <si>
    <t>Bez udání čísla domu, patra atd.</t>
  </si>
  <si>
    <t>Bez udania čísla ulice, podlažia atď.</t>
  </si>
  <si>
    <t>házszám, emelet, stb. nélkül</t>
  </si>
  <si>
    <t>brez hišne številke, nadstropja itd.</t>
  </si>
  <si>
    <t>must not be filled if it is the part of the Street Name or City Name</t>
  </si>
  <si>
    <t>Nevyplňuje se, jde-li o část názvu ulice nebo města</t>
  </si>
  <si>
    <t>Nevypĺňa sa, ak ide o časť názvu ulice alebo mesta</t>
  </si>
  <si>
    <t>se ne izpolni, če je del imena ulice ali mesta</t>
  </si>
  <si>
    <t>Ev numarası eğer cadde veya şehir adının bir parçası ise doldurmayınız.</t>
  </si>
  <si>
    <t>only characters „0..9“, „A..Z“</t>
  </si>
  <si>
    <t>pouze znaky „0..9“, „A..Z“</t>
  </si>
  <si>
    <t>iba znaky „0..9“, „A..Z“</t>
  </si>
  <si>
    <t>csak „0..9“, „A..Z“ karaktereket tartalmazhat</t>
  </si>
  <si>
    <t>samo znaki od 0 do 9 in od A do Z</t>
  </si>
  <si>
    <t>samo znakovi „0..9“, „A..Z“</t>
  </si>
  <si>
    <t>Wyłącznie znaki „0..9”, „A..Z”</t>
  </si>
  <si>
    <t>sadece "0..9" ve "A ... Z" karakterlerini içerebilir</t>
  </si>
  <si>
    <t>Datum und Uhrzeit der Fahrzeugregistrierung (im Format JJJJ/MM/TT HH24:MM:SS)</t>
  </si>
  <si>
    <t>formát RRRR/MM/DD HH24:MM:SS</t>
  </si>
  <si>
    <t>Dátum a čas registrácie vozidla (formát RRRR/MM/DD HH24:MM:SS)</t>
  </si>
  <si>
    <t>A jármű regisztrációjának dátuma és ideje (formátum: ÉÉÉÉ/HH/NN ÓÓ24:PP:SS)</t>
  </si>
  <si>
    <t>Datum in čas registracije vozila (oblika LLLL/MM/DD UU24:MM:SS)</t>
  </si>
  <si>
    <t>Data i godzina rejestracji pojazdu (format RRRR/MM/DD HH24:MM:SS)</t>
  </si>
  <si>
    <t>Araç kayıt tarihi ve saati (Format: YYYY/AA/GG SS24:DD:SS)</t>
  </si>
  <si>
    <t>želeni način dostave
Prevzem pri distributerju/kontaktni osebi – 1</t>
  </si>
  <si>
    <t>Date in format YYYY/MM</t>
  </si>
  <si>
    <t>Datum im Format JJJJ/MM</t>
  </si>
  <si>
    <t>ve formátu RRRR/MM</t>
  </si>
  <si>
    <t>Dátum vo formáte RRRR/MM</t>
  </si>
  <si>
    <t>Dátum formátum: ÉÉÉÉ/HH</t>
  </si>
  <si>
    <t>Datum v obliki LLLL/MM</t>
  </si>
  <si>
    <t>Data w formacie RRRR/MM</t>
  </si>
  <si>
    <t>Tarih YYYY/AA formatında</t>
  </si>
  <si>
    <t>if it is different from Client</t>
  </si>
  <si>
    <t>anzuführen wenn abweichend von registrierten Unternehmensdaten</t>
  </si>
  <si>
    <t>če je drugačno od stranke</t>
  </si>
  <si>
    <t>Eğer kayıtlı şirket verilerinden farklı ise doldurunuz</t>
  </si>
  <si>
    <t>Beispiel</t>
  </si>
  <si>
    <t>Příklad</t>
  </si>
  <si>
    <t>Príklad</t>
  </si>
  <si>
    <t>Példa</t>
  </si>
  <si>
    <t>Primer</t>
  </si>
  <si>
    <t>Exemplu</t>
  </si>
  <si>
    <t>Пример</t>
  </si>
  <si>
    <t>Przykład</t>
  </si>
  <si>
    <t>Örnek</t>
  </si>
  <si>
    <t>Headers 1 for Form</t>
  </si>
  <si>
    <t>Údaje o společnosti</t>
  </si>
  <si>
    <t>Údaje o zákazníkovi</t>
  </si>
  <si>
    <t>Stranka</t>
  </si>
  <si>
    <t>Müşteri</t>
  </si>
  <si>
    <t>Contract signed by</t>
  </si>
  <si>
    <t>Vertrag unterzeichnet von</t>
  </si>
  <si>
    <t>Osoba podepisující smlouvu</t>
  </si>
  <si>
    <t>Osoba podpisujúca zmluvu</t>
  </si>
  <si>
    <t>A szerződést aláíró személy(ek)</t>
  </si>
  <si>
    <t>Umowa podpisana przez</t>
  </si>
  <si>
    <t>Kontakt stranke</t>
  </si>
  <si>
    <t>Osoby kontaktowe w firmie</t>
  </si>
  <si>
    <t>Vehicle</t>
  </si>
  <si>
    <t>Údaje o vozidle</t>
  </si>
  <si>
    <t>Jármű</t>
  </si>
  <si>
    <t>Vozilo</t>
  </si>
  <si>
    <t>Pojazd</t>
  </si>
  <si>
    <t>Arac bilgileri</t>
  </si>
  <si>
    <t>Název společnosti</t>
  </si>
  <si>
    <t>Názov spoločnosti</t>
  </si>
  <si>
    <t>Şirket Adı</t>
  </si>
  <si>
    <t>Okresný súd Obchodného registra spoločnosti</t>
  </si>
  <si>
    <t>Max Allowed Vehicle Weight</t>
  </si>
  <si>
    <t>Največja dovoljena teža vozila</t>
  </si>
  <si>
    <t>Maksymalna dopuszczalna masa pojazdu</t>
  </si>
  <si>
    <t>Nachname</t>
  </si>
  <si>
    <t>Příjmení</t>
  </si>
  <si>
    <t>Priezvisko</t>
  </si>
  <si>
    <t>Vezetéknév</t>
  </si>
  <si>
    <t>Priimek</t>
  </si>
  <si>
    <t>Prezime</t>
  </si>
  <si>
    <t>Nazwisko</t>
  </si>
  <si>
    <t>Soyadı</t>
  </si>
  <si>
    <t>Name</t>
  </si>
  <si>
    <t>Jméno</t>
  </si>
  <si>
    <t>Meno</t>
  </si>
  <si>
    <t>Ime</t>
  </si>
  <si>
    <t>Име</t>
  </si>
  <si>
    <t>Imię</t>
  </si>
  <si>
    <t>İsim</t>
  </si>
  <si>
    <t>Type of Signature</t>
  </si>
  <si>
    <t>Art der Unterschrift</t>
  </si>
  <si>
    <t>Druh podpisu</t>
  </si>
  <si>
    <t>Vrsta podpisa</t>
  </si>
  <si>
    <t>Тип подпис</t>
  </si>
  <si>
    <t>Vrsta potpisa</t>
  </si>
  <si>
    <t>Rodzaj podpisu</t>
  </si>
  <si>
    <t>İmza türü</t>
  </si>
  <si>
    <t>NEW</t>
  </si>
  <si>
    <t>Disclaimer</t>
  </si>
  <si>
    <t>New registration</t>
  </si>
  <si>
    <t>Neue Registrierung</t>
  </si>
  <si>
    <t>Bestehende Registrierung / zusätzliche Fahrzeuge</t>
  </si>
  <si>
    <t>Existing registration / additional vehicles only</t>
  </si>
  <si>
    <t>Stávající registrace / pouze další vozidla</t>
  </si>
  <si>
    <t>Nová registrace</t>
  </si>
  <si>
    <t>Nová registrácia</t>
  </si>
  <si>
    <t>Existujúca registrácia / len dodatočné vozidlá</t>
  </si>
  <si>
    <t>Új regisztráció</t>
  </si>
  <si>
    <t>Nova registracija</t>
  </si>
  <si>
    <t>Obstoječa registracija / samo dodatna vozila</t>
  </si>
  <si>
    <t>Înregistrare nouă</t>
  </si>
  <si>
    <t>Nowa rejestracja</t>
  </si>
  <si>
    <t>Istniejąca rejestracja / tylko dodatkowe pojazdy</t>
  </si>
  <si>
    <t>Yeni kayıt</t>
  </si>
  <si>
    <t>Mevcut kayıt / sadece ek araçlar</t>
  </si>
  <si>
    <t>Нова регистрация</t>
  </si>
  <si>
    <t>Tak</t>
  </si>
  <si>
    <t>Da</t>
  </si>
  <si>
    <t>Ne (samo dodatna vozila)</t>
  </si>
  <si>
    <t>Nie (tylko dodatkowe pojazdy)</t>
  </si>
  <si>
    <t>Evet</t>
  </si>
  <si>
    <t>Hayır (sadece ek araçlar)</t>
  </si>
  <si>
    <t>No (additional vehicles only)</t>
  </si>
  <si>
    <t>Ja</t>
  </si>
  <si>
    <t>Nein (nur zusätzliche Fahrzeuge)</t>
  </si>
  <si>
    <t>Ano</t>
  </si>
  <si>
    <t>Ne (pouze další vozidla)</t>
  </si>
  <si>
    <t>Áno</t>
  </si>
  <si>
    <t>Nie (len dodatočné vozidlá)</t>
  </si>
  <si>
    <t>Igen</t>
  </si>
  <si>
    <t>Nem (csak kiegészítő járművek)</t>
  </si>
  <si>
    <t>Да</t>
  </si>
  <si>
    <t>YES</t>
  </si>
  <si>
    <t>NO</t>
  </si>
  <si>
    <t>Prenume</t>
  </si>
  <si>
    <t>MK</t>
  </si>
  <si>
    <t>NAME</t>
  </si>
  <si>
    <t>LENGTH</t>
  </si>
  <si>
    <t>IT</t>
  </si>
  <si>
    <t>Company Register Information</t>
  </si>
  <si>
    <t>Bank Account Information</t>
  </si>
  <si>
    <t>+421xxxxxxxxxx</t>
  </si>
  <si>
    <t>+40xxxxxxxxxx</t>
  </si>
  <si>
    <t>+420xxxxxxxxxx</t>
  </si>
  <si>
    <t>an diese Adresse werden die Login-Daten und das Passwort für das Online-Portal geschickt</t>
  </si>
  <si>
    <t>na tuto adresu bude zaslán login/heslo pro přístup do portálu</t>
  </si>
  <si>
    <t>na túto adresu bude zaslaný login/heslo do portálu</t>
  </si>
  <si>
    <t>na ta naslov bomo poslali uporabniško ime in geslo za račun na spletnem portalu</t>
  </si>
  <si>
    <t>če pooblaščena oseba podpiše, da je potrebno poslati skenirano kopijo pooblastila</t>
  </si>
  <si>
    <t>PL1234567890</t>
  </si>
  <si>
    <t>CZ1234567890</t>
  </si>
  <si>
    <t>SK1234567890</t>
  </si>
  <si>
    <t>SI12345678</t>
  </si>
  <si>
    <t>RO12345678</t>
  </si>
  <si>
    <t>HU12345678</t>
  </si>
  <si>
    <t>CC123456789</t>
  </si>
  <si>
    <t>ha nincs hozzárendelve, hagyja üresen</t>
  </si>
  <si>
    <t>if not assigned, leave blank</t>
  </si>
  <si>
    <t>ak nie je priradené, nechajte prázdne</t>
  </si>
  <si>
    <t>če ni dodeljen, pustite prazno</t>
  </si>
  <si>
    <t>atanmamışsa boş bırakın</t>
  </si>
  <si>
    <t>pokud není přiřazen, ponechte prázdné</t>
  </si>
  <si>
    <t>se non assegnato, lasciare vuoto</t>
  </si>
  <si>
    <t>ako ne e naznačeno, ostavete prazno</t>
  </si>
  <si>
    <t>ovlasteno lice - vo soglasnost so polnomošno, zakonsko lice - adresa na kompanijata</t>
  </si>
  <si>
    <t>persona autorizzata - in conformità con la procura, persona statutaria - indirizzo dell'azienda</t>
  </si>
  <si>
    <t>pooblaščena oseba - v skladu s pooblastilom, zakonska oseba - naslov podjetja</t>
  </si>
  <si>
    <t>Ogranization Tax ID</t>
  </si>
  <si>
    <t>Organization ID</t>
  </si>
  <si>
    <t>Last Name</t>
  </si>
  <si>
    <t>Telefonní číslo</t>
  </si>
  <si>
    <t>Telefónne číslo</t>
  </si>
  <si>
    <t>Numer telefonu</t>
  </si>
  <si>
    <t>Telefon numarası</t>
  </si>
  <si>
    <t>E-naslov</t>
  </si>
  <si>
    <t>authorized person - in accordance with power of attorney, statutory person - company address</t>
  </si>
  <si>
    <t>Naslov za pošiljanje računa / Naslov za dopisovanje</t>
  </si>
  <si>
    <t>Adres wysyłki faktury / Adres korespondencyjny</t>
  </si>
  <si>
    <t>Informácie o bankovom účte</t>
  </si>
  <si>
    <t>Bankkonto Information</t>
  </si>
  <si>
    <t>Informace o bankovním účtu</t>
  </si>
  <si>
    <t>Podatki o bančnem računu</t>
  </si>
  <si>
    <t>Informații despre contul bancar</t>
  </si>
  <si>
    <t>Informace o obchodním rejstříku</t>
  </si>
  <si>
    <t>Informácie o obchodnom registri</t>
  </si>
  <si>
    <t>Cégnyilvántartási információk</t>
  </si>
  <si>
    <t>Podatki o registru podjetja</t>
  </si>
  <si>
    <t>Informacii za registriranje na kompanijata</t>
  </si>
  <si>
    <t>Informazioni sul registro delle imprese</t>
  </si>
  <si>
    <t>Customer Information</t>
  </si>
  <si>
    <t>Header NEW</t>
  </si>
  <si>
    <t>Header OLD</t>
  </si>
  <si>
    <t>EXISTING</t>
  </si>
  <si>
    <t>Statutory</t>
  </si>
  <si>
    <t>Power of Attorney</t>
  </si>
  <si>
    <t>Header Customer</t>
  </si>
  <si>
    <t>Header Signature</t>
  </si>
  <si>
    <t>Header Contact</t>
  </si>
  <si>
    <t>Header Shipping</t>
  </si>
  <si>
    <t>Header Bank</t>
  </si>
  <si>
    <t>Header OR</t>
  </si>
  <si>
    <t>Header Vehicle Info</t>
  </si>
  <si>
    <t>NO (Add. Veh.)</t>
  </si>
  <si>
    <t>Nein</t>
  </si>
  <si>
    <t>Ne</t>
  </si>
  <si>
    <t>Nie</t>
  </si>
  <si>
    <t>Nem</t>
  </si>
  <si>
    <t>Nu</t>
  </si>
  <si>
    <t>Не</t>
  </si>
  <si>
    <t>Hayır</t>
  </si>
  <si>
    <t>+359xxxxxxxxxx</t>
  </si>
  <si>
    <t>+36xxxxxxxxxx</t>
  </si>
  <si>
    <t>+386xxxxxxxxxx</t>
  </si>
  <si>
    <t>+48xxxxxxxxxx</t>
  </si>
  <si>
    <t>+90xxxxxxxxxx</t>
  </si>
  <si>
    <t>+389xxxxxxxxxx</t>
  </si>
  <si>
    <t>+39xxxxxxxxxx</t>
  </si>
  <si>
    <t>in accordance with personal ID</t>
  </si>
  <si>
    <t>v souladu s osobním průkazem</t>
  </si>
  <si>
    <t>v súlade s osobným preukazom</t>
  </si>
  <si>
    <t>személyi igazolvánnyal összhangban</t>
  </si>
  <si>
    <t>v skladu z osebno izkaznico</t>
  </si>
  <si>
    <t>в съответствие с личната карта</t>
  </si>
  <si>
    <t>vo soglasnost so lična lična karta</t>
  </si>
  <si>
    <t>in conformità con l'ID personale</t>
  </si>
  <si>
    <t>nel caso in cui la persona autorizzata firmi è necessario inviare una copia scannerizzata dell'autorizzazione (procura)</t>
  </si>
  <si>
    <t>vo slučaj ovlastenoto lice da potpiše, potrebno e da se isprati skenirana kopija od ovlastuvanjeto (polnomošno)</t>
  </si>
  <si>
    <t>Esempio</t>
  </si>
  <si>
    <t>Nuova registrazione</t>
  </si>
  <si>
    <t>Solo immatricolazione / veicoli supplementari esistenti</t>
  </si>
  <si>
    <t>sì</t>
  </si>
  <si>
    <t>No (solo veicoli aggiuntivi)</t>
  </si>
  <si>
    <t>informazioni per il cliente</t>
  </si>
  <si>
    <t>Contratto firmato da</t>
  </si>
  <si>
    <t>Contatti dell'azienda</t>
  </si>
  <si>
    <t>Indirizzo di spedizione fattura / indirizzo di corrispondenza</t>
  </si>
  <si>
    <t>Informazioni sul conto bancario</t>
  </si>
  <si>
    <t>Veicolo</t>
  </si>
  <si>
    <t>Postoečka registracija / dopolnitelni vozila samo</t>
  </si>
  <si>
    <t>Ne (samo dopolnitelni vozila)</t>
  </si>
  <si>
    <t>Informacii za klienti</t>
  </si>
  <si>
    <t>Dogovor potpišan od</t>
  </si>
  <si>
    <t>Kontakti so kompanijata</t>
  </si>
  <si>
    <t>Adresa za isporaka na faktura / adresa za korespondencija</t>
  </si>
  <si>
    <t>Informacii za bankarska smetka</t>
  </si>
  <si>
    <t>F.3 z dokumentów pojazdu</t>
  </si>
  <si>
    <t>Araç belgelerinden F.3</t>
  </si>
  <si>
    <t>F.3 од документи за возила</t>
  </si>
  <si>
    <t>F.3 dai documenti del veicolo</t>
  </si>
  <si>
    <t>L од документи за возила
2 oski - 2 3 oski - 3 4 oski - 4 5 i poveḱe oski - 5</t>
  </si>
  <si>
    <t>L dai documenti del veicolo
2 assi - 23 assi - 34 assi - 45 e più axels - 5</t>
  </si>
  <si>
    <t>Največja dovoljena teža vozila + priklopnika</t>
  </si>
  <si>
    <t>Maksymalna dopuszczalna masa pojazdu + przyczepy</t>
  </si>
  <si>
    <t>Maksimalna dozvolena težina na vozilo + prikolka</t>
  </si>
  <si>
    <t>Peso massimo autorizzato del veicolo + rimorchio</t>
  </si>
  <si>
    <t>MAX</t>
  </si>
  <si>
    <t>max</t>
  </si>
  <si>
    <t>Mandatory</t>
  </si>
  <si>
    <t>Povinný údaj</t>
  </si>
  <si>
    <t>Obvezen podatek</t>
  </si>
  <si>
    <t>Задължително</t>
  </si>
  <si>
    <t>Obavezno</t>
  </si>
  <si>
    <t>Obowiązkowe</t>
  </si>
  <si>
    <t>Zorunlu</t>
  </si>
  <si>
    <t>Optional</t>
  </si>
  <si>
    <t>Nepovinný údaj</t>
  </si>
  <si>
    <t>Opcijsko</t>
  </si>
  <si>
    <t>Opțional</t>
  </si>
  <si>
    <t>Опционално</t>
  </si>
  <si>
    <t>Opciono</t>
  </si>
  <si>
    <t>Opcjonalne</t>
  </si>
  <si>
    <t>Prefix</t>
  </si>
  <si>
    <t>AT</t>
  </si>
  <si>
    <t>9071</t>
  </si>
  <si>
    <t>9072</t>
  </si>
  <si>
    <t>9073</t>
  </si>
  <si>
    <t>9074</t>
  </si>
  <si>
    <t>9075</t>
  </si>
  <si>
    <t>9076</t>
  </si>
  <si>
    <t>9079</t>
  </si>
  <si>
    <t>9070</t>
  </si>
  <si>
    <t>9077</t>
  </si>
  <si>
    <t>Issuer</t>
  </si>
  <si>
    <t>nur Ziffern erlaubt
710101xxxxxxxxxxxx</t>
  </si>
  <si>
    <t>jen číslice
710103xxxxxxxxxxxx</t>
  </si>
  <si>
    <t>iba číslice
710104xxxxxxxxxxxx</t>
  </si>
  <si>
    <t>dovoljene so samo številke
710106xxxxxxxxxxxx</t>
  </si>
  <si>
    <t>Dozwolone są wyłącznie cyfry
710101xxxxxxxxxxxx</t>
  </si>
  <si>
    <t>lahko vsebuje samo alfanumerične znake ISO Latin 1, posebni znaki niso dovoljeni, če pa so na tablici, jih zamenjajte (npr. Ö-&gt;O), presledki in "-" niso dovoljeni</t>
  </si>
  <si>
    <t>Card Issuer</t>
  </si>
  <si>
    <t>1st 6 digits of your card, starting 7101</t>
  </si>
  <si>
    <t>Message Issuer</t>
  </si>
  <si>
    <t>Vydavateľ karty</t>
  </si>
  <si>
    <t>Vydavatel karty</t>
  </si>
  <si>
    <t>prvních 6 číslic vaší karty, počínaje 7101</t>
  </si>
  <si>
    <t>Izdajatelj kartice</t>
  </si>
  <si>
    <t>prvých 6 číslic vašej karty od 7101</t>
  </si>
  <si>
    <t>Die ersten 6 Ziffern Ihrer Karte, beginnend mit 7101</t>
  </si>
  <si>
    <t>Izdavalac kartice</t>
  </si>
  <si>
    <t>Wystawca karty</t>
  </si>
  <si>
    <t>Izdavač na kartički</t>
  </si>
  <si>
    <t>prvite 6 cifri od vašata kartička, počnuvajḱi 7101</t>
  </si>
  <si>
    <t>Emittente della carta</t>
  </si>
  <si>
    <t>prime 6 cifre della tua carta, a partire da 7101</t>
  </si>
  <si>
    <t>Customer number</t>
  </si>
  <si>
    <t>Numero cliente</t>
  </si>
  <si>
    <t>Müşteri numarası</t>
  </si>
  <si>
    <t>Broj na klient</t>
  </si>
  <si>
    <t>Kundennummer</t>
  </si>
  <si>
    <t>Zákaznické číslo</t>
  </si>
  <si>
    <t>Zákaznícke číslo</t>
  </si>
  <si>
    <t>Ügyfélszám</t>
  </si>
  <si>
    <t>Številka kupca</t>
  </si>
  <si>
    <t>Broj korisnika</t>
  </si>
  <si>
    <t>Numer klienta</t>
  </si>
  <si>
    <t>Customer message</t>
  </si>
  <si>
    <t>digit 7-12 on your card, without zeros at the beginning</t>
  </si>
  <si>
    <t>číslice 7-12 na kartě, bez nul na začátku</t>
  </si>
  <si>
    <t>číslica 7-12 na karte, bez núl na začiatku</t>
  </si>
  <si>
    <t>številka 7-12 na vaši kartici, brez ničle na začetku</t>
  </si>
  <si>
    <t>cifri 7-12 na vašata kartička, bez nuli na početokot</t>
  </si>
  <si>
    <t>digita 7-12 sulla tua carta, senza zero all'inizio</t>
  </si>
  <si>
    <t>Error Message 2</t>
  </si>
  <si>
    <t>Error Message 3</t>
  </si>
  <si>
    <t>Error Message 4</t>
  </si>
  <si>
    <t>Card number already used</t>
  </si>
  <si>
    <t>Numero della carta già utilizzato</t>
  </si>
  <si>
    <t>Veḱe se koristi brojot na kartičkata</t>
  </si>
  <si>
    <t>Numer karty już wykorzystany</t>
  </si>
  <si>
    <t>Kartennummer bereits verwendet</t>
  </si>
  <si>
    <t>Číslo karty již použité</t>
  </si>
  <si>
    <t>Číslo karty už použité</t>
  </si>
  <si>
    <t>A kártya száma már használatban van</t>
  </si>
  <si>
    <t>Številka kartice je že uporabljena</t>
  </si>
  <si>
    <t>Dužina broja kartice nije 18 cifara</t>
  </si>
  <si>
    <t>Card number length is not 18 digits</t>
  </si>
  <si>
    <t>Die Kartennummer ist nicht 18-stellig</t>
  </si>
  <si>
    <t>Dolžina številke kartice ni 18 mest</t>
  </si>
  <si>
    <t>Délka čísla karty není 18 číslic</t>
  </si>
  <si>
    <t>Dĺžka čísla karty nie je 18 číslic</t>
  </si>
  <si>
    <t>Lungimea numărului cardului nu este de 18 cifre</t>
  </si>
  <si>
    <t>Дължината на номера на картата не е 18 цифри</t>
  </si>
  <si>
    <t>Dolžinata na brojot na kartičkata ne e 18 cifri</t>
  </si>
  <si>
    <t>La lunghezza del numero della carta non è di 18 cifre</t>
  </si>
  <si>
    <t>Card issuer &amp; customer number are not matching your previous input</t>
  </si>
  <si>
    <t>Kartenherausgeber und Kundennummer stimmen nicht mit Ihrer vorherigen Eingabe überein</t>
  </si>
  <si>
    <t>Vydavatel karty a číslo zákazníka neodpovídají vašemu předchozímu zadání</t>
  </si>
  <si>
    <t>Vydavateľ karty a číslo zákazníka nezodpovedajú predchádzajúcemu zadaniu</t>
  </si>
  <si>
    <t>Izdajatelj kartice in številka stranke se ne ujemata z vašim predhodnim vnosom</t>
  </si>
  <si>
    <t>Izdavačot na kartički i brojot na klient ne odgovaraat na vašiot prethoden vlez</t>
  </si>
  <si>
    <t>L'emittente della carta e il numero cliente non corrispondono ai dati immessi in precedenza</t>
  </si>
  <si>
    <t>Error Message 1</t>
  </si>
  <si>
    <t>only digits are allowed
710101xxxxxxxxxxxx</t>
  </si>
  <si>
    <t>Header Card Info</t>
  </si>
  <si>
    <t>OMV Customer Info</t>
  </si>
  <si>
    <t>Customer is responsible for data accuracy in the registration form. Inaccurate or incomplete data may result in delay in the registration process. Please check the content before submitting. Incorrect data that is needed for proper toll rates calculation (e.g. weights, emission class, axles, vehicle category,…) will result in an amendment to the original contract and the resulting difference in toll rates will be charged retrospectively.</t>
  </si>
  <si>
    <t>Klientot e odgovoren za točnosta na podatocite vo formularot za registracija. Netočni ili necelosni podatoci može da rezultiraat so odložuvanje na procesot na registracija. Proverete ja sodržinata pred da ja dostavite. Netočnite podatoci što se potrebni za soodvetno presmetuvanje na stapkata na patarina (na pr. tegovi, klasa na emisija, oski, kategorija na vozilo, ...) ḱe rezultiraat vo izmena na originalniot dogovor i kako rezultat na razlikata vo stapkata na patarina ḱe se naplaḱa retrospektivno.</t>
  </si>
  <si>
    <t>Il cliente è responsabile dell'accuratezza dei dati nel modulo di registrazione. Dati imprecisi o incompleti possono causare ritardi nel processo di registrazione. Si prega di controllare il contenuto prima di inviare. I dati errati necessari per il corretto calcolo dei pedaggi (ad es. pesi, classe di emissione, assi, categoria del veicolo, ecc.) Comporteranno una modifica del contratto originale e la differenza risultante nei pedaggi verrà addebitata in modo retrospettivo.</t>
  </si>
  <si>
    <t>OMV Kundeninfo</t>
  </si>
  <si>
    <t>Informace o zákazníkovi OMV</t>
  </si>
  <si>
    <t>Informácie o zákazníkovi OMV</t>
  </si>
  <si>
    <t>OMV Ügyfélinformációk</t>
  </si>
  <si>
    <t>OMV Card Info</t>
  </si>
  <si>
    <t>Informationen zur OMV Karte</t>
  </si>
  <si>
    <t>Informace o kartě OMV</t>
  </si>
  <si>
    <t>Informácie o karte OMV</t>
  </si>
  <si>
    <t>Informacje o kliencie OMV</t>
  </si>
  <si>
    <t>Informacje o karcie OMV</t>
  </si>
  <si>
    <t>Informacii za klienti za OMV</t>
  </si>
  <si>
    <t>Informacii za kartičkata OMV</t>
  </si>
  <si>
    <t>Informazioni cliente OMV</t>
  </si>
  <si>
    <t>Informazioni sulla carta OMV</t>
  </si>
  <si>
    <t>Header Card Info 2</t>
  </si>
  <si>
    <t>Header Card Info 3</t>
  </si>
  <si>
    <t>OMV Card</t>
  </si>
  <si>
    <t>Karta OMV</t>
  </si>
  <si>
    <t>OMV kartica</t>
  </si>
  <si>
    <t>OMV карта</t>
  </si>
  <si>
    <t>OMV kartička</t>
  </si>
  <si>
    <t>1 - statutory person</t>
  </si>
  <si>
    <t>1 - Statutarische Person</t>
  </si>
  <si>
    <t>1 - statutární osoba</t>
  </si>
  <si>
    <t>1 - štatutárna osoba</t>
  </si>
  <si>
    <t>1 - cégjegyzésre jogosult</t>
  </si>
  <si>
    <t>1 - osoba prawna</t>
  </si>
  <si>
    <t>1 - zakonska ličnost</t>
  </si>
  <si>
    <t>1 - persona statutaria</t>
  </si>
  <si>
    <t>2 - authorized person</t>
  </si>
  <si>
    <t>2 - meghatalmazott személy</t>
  </si>
  <si>
    <t>2 - pooblaščena oseba</t>
  </si>
  <si>
    <t>2 - persoană autorizată</t>
  </si>
  <si>
    <t>2 - упълномощено лице</t>
  </si>
  <si>
    <t>2 - osoba upoważniona</t>
  </si>
  <si>
    <t>2 - ovlasteno lice</t>
  </si>
  <si>
    <t>2 - persona autorizzata</t>
  </si>
  <si>
    <t>Error Message 5</t>
  </si>
  <si>
    <t>Formato data di scadenza errato</t>
  </si>
  <si>
    <t>Check date</t>
  </si>
  <si>
    <t>Skontrolujte dátum</t>
  </si>
  <si>
    <t>Datum falsch</t>
  </si>
  <si>
    <t>Skontrolujte datum</t>
  </si>
  <si>
    <t>Ellenőrizze a dátumot</t>
  </si>
  <si>
    <t>Preverite datum</t>
  </si>
  <si>
    <t>Проверете дата</t>
  </si>
  <si>
    <t>Proverite datum</t>
  </si>
  <si>
    <t>Sprawdź datę</t>
  </si>
  <si>
    <t>Datum na proverka</t>
  </si>
  <si>
    <t>LT</t>
  </si>
  <si>
    <t>LV</t>
  </si>
  <si>
    <t>EE</t>
  </si>
  <si>
    <t>in case the authorized person signs, it is necessary to send a scanned copy of the authorization (power of attorney)</t>
  </si>
  <si>
    <t>Vorname</t>
  </si>
  <si>
    <t>Firmenssteuernummer / UID</t>
  </si>
  <si>
    <t>Sözleşme sıra sayacısı</t>
  </si>
  <si>
    <t>Şirket sicil mahkemesi</t>
  </si>
  <si>
    <t>Emisyon kategorisi</t>
  </si>
  <si>
    <t>Şirket yetikilisinin soyadı / Şirket adı</t>
  </si>
  <si>
    <t>Giriş bilgileri ve internet portalın şifreleri bu e-mail adresine gönderilecektir.</t>
  </si>
  <si>
    <t>Plaka sadece ISO Latin 1 alfanümerik karakterleri içerebilir. Özel karakterler, boşluk ve "-" kullanmayınız. Eğer özel karakterler plakanın bir parçası ise, lütfen değiştirin (ör. Ö -&gt; O).</t>
  </si>
  <si>
    <t>Yetkili kişinin imzaladığı takdirde vekaletnamenin taranmış bir kopyası gönderilmesi gerekir.</t>
  </si>
  <si>
    <t>Yetkili kişi - vekaletnameye uygun olarak, yasal kişi - şirket adresi</t>
  </si>
  <si>
    <t>1 - Yasal kişi</t>
  </si>
  <si>
    <t>Sözleşme … tarafından imzalanmıştır / Sözleşmeyi imzalayan kişi</t>
  </si>
  <si>
    <t>Şirket sicil bilgileri</t>
  </si>
  <si>
    <t>7101'den başlayarak kartınızın ilk 6 hanesi</t>
  </si>
  <si>
    <t>Başında sıfır olmadan kartınızdaki 7-12 haneler</t>
  </si>
  <si>
    <t>Kart numarası uzunluğu 18 hane değil</t>
  </si>
  <si>
    <t>İzin verilen maksimum araç ağırlığı + römork</t>
  </si>
  <si>
    <t>Sokak, kapı numarası, kat vb. haricinde</t>
  </si>
  <si>
    <t>Çek müşterileri</t>
  </si>
  <si>
    <t>Çek dışı müşteriler</t>
  </si>
  <si>
    <t>Tercih edilen teslimat yöntemi
Dağıtım/Servis noktasındaki alma - 1</t>
  </si>
  <si>
    <t>kişisel kimliğe uygun olarak</t>
  </si>
  <si>
    <t>OMV müşteri bilgisi</t>
  </si>
  <si>
    <t>OMV kart bilgisi</t>
  </si>
  <si>
    <t>OMV kartı</t>
  </si>
  <si>
    <t>2 - Yetkili kişi</t>
  </si>
  <si>
    <t>Card Issuer &amp; Customer number OK</t>
  </si>
  <si>
    <t>Vydavatel karty &amp; Zákaznické číslo OK</t>
  </si>
  <si>
    <t>Vydavateľ karty &amp; Zákaznícke číslo OK</t>
  </si>
  <si>
    <t>Izdajatelj kartice &amp; Številka kupca OK</t>
  </si>
  <si>
    <t>Izdavač na kartički &amp; Broj na klient OK</t>
  </si>
  <si>
    <t>Emittente della carta &amp; Numero cliente OK</t>
  </si>
  <si>
    <t>if 2 signatures are needed, please fill in also person 2</t>
  </si>
  <si>
    <t>Person 1</t>
  </si>
  <si>
    <t>Person 2</t>
  </si>
  <si>
    <t>ако се потребни 2 потписи, пополнете го и лицето 2</t>
  </si>
  <si>
    <t>Лице 1</t>
  </si>
  <si>
    <t>Лице 2</t>
  </si>
  <si>
    <t>1. kişi</t>
  </si>
  <si>
    <t>2. kişi</t>
  </si>
  <si>
    <t>se sono necessarie 2 firme, si prega di compilare anche la persona 2</t>
  </si>
  <si>
    <t>Persona 1</t>
  </si>
  <si>
    <t>Persona 2</t>
  </si>
  <si>
    <t>pokud jsou potřeba 2 podpisy, vyplňte také osobu 2</t>
  </si>
  <si>
    <t>Osoba 1</t>
  </si>
  <si>
    <t>Osoba 2</t>
  </si>
  <si>
    <t>ak sú potrebné 2 podpisy, vyplňte aj osobu 2</t>
  </si>
  <si>
    <t>Ha 2 aláírás szükséges, kérjük, töltse ki a 2. személyt is</t>
  </si>
  <si>
    <t>1. személy</t>
  </si>
  <si>
    <t>2. személy</t>
  </si>
  <si>
    <t>Persoana 1</t>
  </si>
  <si>
    <t>Persoana 2</t>
  </si>
  <si>
    <t>če sta potrebna dva podpisa, vnesite tudi osebo 2</t>
  </si>
  <si>
    <t>Oseba 1</t>
  </si>
  <si>
    <t>Oseba 2</t>
  </si>
  <si>
    <t>Signing person info</t>
  </si>
  <si>
    <t>Zaporedna št. Pogodbe</t>
  </si>
  <si>
    <t>Št. Pogodbe</t>
  </si>
  <si>
    <t>Naziv podjetja</t>
  </si>
  <si>
    <t>Matična št. Podjetja</t>
  </si>
  <si>
    <t>Okrožno sodišče vpisa v register</t>
  </si>
  <si>
    <t>Št. vpisa v sodni register</t>
  </si>
  <si>
    <t>Koda države</t>
  </si>
  <si>
    <t>Mesto</t>
  </si>
  <si>
    <t>Naslov</t>
  </si>
  <si>
    <t>Hišna številka</t>
  </si>
  <si>
    <t>Poštna številka</t>
  </si>
  <si>
    <t>Telefonska št.</t>
  </si>
  <si>
    <t xml:space="preserve">Hišna številka </t>
  </si>
  <si>
    <t xml:space="preserve">Poštna številka </t>
  </si>
  <si>
    <t xml:space="preserve">IBAN </t>
  </si>
  <si>
    <t>Način dostave naprave OBU</t>
  </si>
  <si>
    <t>Ulica</t>
  </si>
  <si>
    <t xml:space="preserve">Ne </t>
  </si>
  <si>
    <t>1 - zakonsko odgovorna oseba</t>
  </si>
  <si>
    <t>prvih 6 mest vaše kartice, začeto s 7101</t>
  </si>
  <si>
    <t xml:space="preserve">Koda države </t>
  </si>
  <si>
    <t>Registrska oznaka</t>
  </si>
  <si>
    <t>Zákazník odpovídá za správnost údajů v registračním formuláři. Nepřesné nebo neúplné údaje mohou mít za následek zpoždění procesu registrace. Před odesláním prosím zkontrolujte obsah. Nesprávné údaje, které jsou potřebné pro správný výpočet mýtných sazeb (např. hmotnosti, emisní třída, nápravy, kategorie vozidla,…), povedou ke změně původní smlouvy a výsledný rozdíl v sazbách mýtného bude účtován zpětně.</t>
  </si>
  <si>
    <t>Zákazník je zodpovedný za presnosť údajov v registračnom formulári. Nepresné alebo neúplné údaje môžu mať za následok oneskorenie v registračnom procese. Pred odoslaním prosím skontrolujte obsah. Nesprávne údaje, ktoré sú potrebné na správny výpočet mýtnych poplatkov (napr. hmotnosti, emisná trieda, nápravy, kategória vozidla, ...), budú mať za následok zmenu pôvodnej zmluvy a výsledný rozdiel v sadzbách mýta sa bude účtovať retrospektívne.</t>
  </si>
  <si>
    <t>ak je iné ako oficiálny názov spoločnosti</t>
  </si>
  <si>
    <t>pokud se odlišuje od oficiálního názvu společnosti</t>
  </si>
  <si>
    <t>Eğer iki imza gerekiyorsa, lütfen ikinci kişinin de ismini yazınız</t>
  </si>
  <si>
    <t>HR</t>
  </si>
  <si>
    <t>Keresztnév (ek)</t>
  </si>
  <si>
    <t>Város</t>
  </si>
  <si>
    <t>Utca</t>
  </si>
  <si>
    <t>Házszám</t>
  </si>
  <si>
    <t>Irányítószám</t>
  </si>
  <si>
    <t>Bankszámlaszám</t>
  </si>
  <si>
    <t>Nazwa firmy</t>
  </si>
  <si>
    <t>Identyfikator podatkowy / Numer NIP EU</t>
  </si>
  <si>
    <t>Numer wpisu w rejestrze spółek / Numer KRS</t>
  </si>
  <si>
    <t>Numer domu</t>
  </si>
  <si>
    <t>Numer rachunku bankowego</t>
  </si>
  <si>
    <t>Nazwisko właściciela / nazwa firmy</t>
  </si>
  <si>
    <t>Jeśli różni się od nazwiska / nazwy firmy</t>
  </si>
  <si>
    <t>Identyfikator firmy / REGON</t>
  </si>
  <si>
    <t>Miejscowość</t>
  </si>
  <si>
    <t>Numer rejestracyjny samochodu</t>
  </si>
  <si>
    <t>Minimalna liczba osi</t>
  </si>
  <si>
    <t>Jeśli nie przypisano, pozostaw puste</t>
  </si>
  <si>
    <t>Ulica bez numeru domu, piętra itp.</t>
  </si>
  <si>
    <t>Nie należy uzupełniać, jeśli stanowi element nazwy ulicy lub nazwy miejscowości</t>
  </si>
  <si>
    <t>Może zawierać wyłącznie znaki alfanumeryczne z zestawu ISO Latin 1, znaki specjalne nie są dozwolone: jeśli wchodzą w skład numeru rejestracyjnego pojazdu, należy je zastąpić (np. Ö-&gt;O), spacje i „-” są niedozwolone</t>
  </si>
  <si>
    <t>Zgodnie z dowodem osobistym</t>
  </si>
  <si>
    <t>W przypadku podpisu osoby upoważnionej konieczne jest przesłanie zeskanowanej kopii pełnomocnictwa</t>
  </si>
  <si>
    <t>Osoba upoważniona – zgodnie z pełnomocnictwem, osoba prawna – adres firmy</t>
  </si>
  <si>
    <t>Klient jest odpowiedzialny za dokładność danych w formularzu rejestracyjnym. Niedokładne lub niekompletne dane mogą spowodować opóźnienie w procesie rejestracji. Przed przesłaniem sprawdź zawartość. Nieprawidłowe dane potrzebne do prawidłowego obliczenia opłat drogowych (np. masy, klasa emisji, osie, kategoria pojazdu…) spowodują zmianę w pierwotnej umowie, a wynikająca stąd różnica w opłatach drogowych zostanie naliczona z mocą wsteczną.</t>
  </si>
  <si>
    <t>Informacje o kliencie</t>
  </si>
  <si>
    <t>Informacje o rachunku bankowym</t>
  </si>
  <si>
    <t>Informacje o rejestrze handlowym/spółek</t>
  </si>
  <si>
    <t>Pierwsze 6 cyfr karty, począwszy od 7101</t>
  </si>
  <si>
    <t>Cyfra 7-12 na karcie, bez zer na początku</t>
  </si>
  <si>
    <t>Wystawca karty i numer klienta OK</t>
  </si>
  <si>
    <t>Wystawca karty i numer klienta nie zgadzają się z poprzednio wprowadzonymi danymi</t>
  </si>
  <si>
    <t>Numer karty ma długość inną niż 18 cyfr</t>
  </si>
  <si>
    <t>Jeśli potrzebne są 2 podpisy, wypełnij również osobę 2</t>
  </si>
  <si>
    <t>Bevorzugte Liefermethode
Pick-up bei Verteilerstelle / Kontaktstelle - 1</t>
  </si>
  <si>
    <t>Vyzvednutí na distribučním/kontaktním místě - 1</t>
  </si>
  <si>
    <t>Vyzdvihnute na distribučných/kontaktných miestach - 1</t>
  </si>
  <si>
    <t>Wnioskowana metoda dostawy
Odbiór w punkcie dystrybucyjnym/kontaktowym - 1</t>
  </si>
  <si>
    <t>9078</t>
  </si>
  <si>
    <t>English</t>
  </si>
  <si>
    <t>German</t>
  </si>
  <si>
    <t>Czech</t>
  </si>
  <si>
    <t>Slovak</t>
  </si>
  <si>
    <t>Hungarian</t>
  </si>
  <si>
    <t>Slovenian</t>
  </si>
  <si>
    <t>Bulgarian</t>
  </si>
  <si>
    <t>Serbian</t>
  </si>
  <si>
    <t>Polisch</t>
  </si>
  <si>
    <t>Turkisch</t>
  </si>
  <si>
    <t>Macedonian</t>
  </si>
  <si>
    <t>Italian</t>
  </si>
  <si>
    <t>Lithuanian</t>
  </si>
  <si>
    <t>Latvian</t>
  </si>
  <si>
    <t>Estonian</t>
  </si>
  <si>
    <t>Moldovian</t>
  </si>
  <si>
    <t>Form Language</t>
  </si>
  <si>
    <t>Form Language ID</t>
  </si>
  <si>
    <t>L18</t>
  </si>
  <si>
    <t>L19</t>
  </si>
  <si>
    <t>L20</t>
  </si>
  <si>
    <t>L21</t>
  </si>
  <si>
    <t>L22</t>
  </si>
  <si>
    <t>L23</t>
  </si>
  <si>
    <t>L24</t>
  </si>
  <si>
    <t>L25</t>
  </si>
  <si>
    <t>OMV-AT</t>
  </si>
  <si>
    <t>OMV-DE</t>
  </si>
  <si>
    <t>OMV-CZ</t>
  </si>
  <si>
    <t>OMV-SK</t>
  </si>
  <si>
    <t>OMV-HU</t>
  </si>
  <si>
    <t>OMV-SI</t>
  </si>
  <si>
    <t>OMV-BG</t>
  </si>
  <si>
    <t>OMV-RS</t>
  </si>
  <si>
    <t>Petrom-MD</t>
  </si>
  <si>
    <t>ATU12345678 / DE12345678</t>
  </si>
  <si>
    <t>Language</t>
  </si>
  <si>
    <t>Sprache</t>
  </si>
  <si>
    <t>Jazyk</t>
  </si>
  <si>
    <t>Nyelv</t>
  </si>
  <si>
    <t>Jezik</t>
  </si>
  <si>
    <t>Език</t>
  </si>
  <si>
    <t>Język</t>
  </si>
  <si>
    <t>Dil</t>
  </si>
  <si>
    <t>Јазик</t>
  </si>
  <si>
    <t>Linguaggio</t>
  </si>
  <si>
    <t xml:space="preserve"> </t>
  </si>
  <si>
    <t>Form Affiliate</t>
  </si>
  <si>
    <t>Additional Fields - Language driven</t>
  </si>
  <si>
    <t>Additional Fields - Issuing Affiliate driven</t>
  </si>
  <si>
    <t>Card Year</t>
  </si>
  <si>
    <t>requested delivery method
Pick up at distribution/contact point - 1</t>
  </si>
  <si>
    <t>+123xxxxxxxxxx</t>
  </si>
  <si>
    <t>Automatic</t>
  </si>
  <si>
    <t>Do not fill</t>
  </si>
  <si>
    <t>Nevyplňovat</t>
  </si>
  <si>
    <t>Nevyplňovať</t>
  </si>
  <si>
    <t>Не пополнувајте</t>
  </si>
  <si>
    <t>Ne polnite</t>
  </si>
  <si>
    <t>Nie wypełniaj</t>
  </si>
  <si>
    <t>Non riempire</t>
  </si>
  <si>
    <t>Car Country</t>
  </si>
  <si>
    <t>Card nr explanation</t>
  </si>
  <si>
    <t>Last 6 digits out of 7101xxxxxxxxxxxxxx printed on card</t>
  </si>
  <si>
    <t>Ultime 6 cifre su 7101xxxxxxxxxxxxxx stampate sulla carta</t>
  </si>
  <si>
    <t>7101xxxxxxxxxxxxxx'in son 6 hanesi kart üzerine basılmıştır</t>
  </si>
  <si>
    <t>Poslednite 6 cifri od 7101xxxxxxxxxxxxxxx otpečateni na kartička</t>
  </si>
  <si>
    <t>Ostatnie 6 cyfr z 7101xxxxxxxxxxxxxx wydrukowane na karcie</t>
  </si>
  <si>
    <t>Zadnjih 6 števk od 7101xxxxxxxxxxxxxx, natisnjenih na kartici</t>
  </si>
  <si>
    <t>A kártyára nyomtatott 7101xxxxxxxxxxxxxxxx szám utolsó 6 számjegye</t>
  </si>
  <si>
    <t>Posledných 6 číslic z 7101xxxxxxxxxxxxxx vytlačených na karte</t>
  </si>
  <si>
    <t>Posledních 6 číslic z 7101xxxxxxxxxxxxxx vytištěných na kartě</t>
  </si>
  <si>
    <t>Customer Number</t>
  </si>
  <si>
    <t>Expiry Year</t>
  </si>
  <si>
    <t>Expiry Month</t>
  </si>
  <si>
    <t>Ablaufmonat</t>
  </si>
  <si>
    <t>Ablaufjahr</t>
  </si>
  <si>
    <t>Konec platnosti měsíc</t>
  </si>
  <si>
    <t>Konec platnosti rok</t>
  </si>
  <si>
    <t>Koniec platnosti mesiac</t>
  </si>
  <si>
    <t>Koniec platnosti rok</t>
  </si>
  <si>
    <t>Lejárati hónap</t>
  </si>
  <si>
    <t>Lejárati év</t>
  </si>
  <si>
    <t>Mesec izteka</t>
  </si>
  <si>
    <t>Leto izteka</t>
  </si>
  <si>
    <t>Anul de expirare</t>
  </si>
  <si>
    <t>Mesec isteka</t>
  </si>
  <si>
    <t>Godina isteka</t>
  </si>
  <si>
    <t>Son kullanma ayı</t>
  </si>
  <si>
    <t>Son Kullanma Yılı</t>
  </si>
  <si>
    <t>Mesec na istekuvanje</t>
  </si>
  <si>
    <t>Godina na istekuvanje</t>
  </si>
  <si>
    <t>Mese di scadenza</t>
  </si>
  <si>
    <t>Anno di scadenza</t>
  </si>
  <si>
    <t>Full Card Number (18 digits) - calculated field</t>
  </si>
  <si>
    <t>Numero completo della carta (18 cifre) - campo calcolato</t>
  </si>
  <si>
    <t>Celé číslo karty (18 číslic) - automatické pole</t>
  </si>
  <si>
    <t>Teljes kártyaszám (18 számjegy) - automatikus mező</t>
  </si>
  <si>
    <t>Full Card Number (18 digits) - automatic field</t>
  </si>
  <si>
    <t>Vollständige Kartennummer (18 Ziffern) - automatisches Feld</t>
  </si>
  <si>
    <t>Pełny numer karty (18 cyfr) - pole automatyczne</t>
  </si>
  <si>
    <t>Tam Kart Numarası (18 hane) - otomatik alan</t>
  </si>
  <si>
    <t>Broj na celosna kartička (18 cifri) - avtomatsko pole</t>
  </si>
  <si>
    <t>No Blanks &amp; Spaces</t>
  </si>
  <si>
    <t>Bez prazni mesta i prostori</t>
  </si>
  <si>
    <t>Niente spazi vuoti e spazi</t>
  </si>
  <si>
    <t>Keine Leerzeichen</t>
  </si>
  <si>
    <t>No Blanks/Spaces</t>
  </si>
  <si>
    <t>Žádné mezery</t>
  </si>
  <si>
    <t>Žiadne medzery</t>
  </si>
  <si>
    <t>Brez praznih prostorov</t>
  </si>
  <si>
    <t>Brak spacji</t>
  </si>
  <si>
    <t>Boşluksuz</t>
  </si>
  <si>
    <t>EURO 0</t>
  </si>
  <si>
    <t>EURO 1</t>
  </si>
  <si>
    <t>EURO 2</t>
  </si>
  <si>
    <t>EURO 3</t>
  </si>
  <si>
    <t>EURO 4</t>
  </si>
  <si>
    <t>EURO 5</t>
  </si>
  <si>
    <t>EURO 6</t>
  </si>
  <si>
    <t>Dr</t>
  </si>
  <si>
    <t>Fuel Type</t>
  </si>
  <si>
    <t>choose only if CNG/LNG/BIO or combination of Diesel or Petrol + CNG/LNG/BIO</t>
  </si>
  <si>
    <t>Treibstoffart</t>
  </si>
  <si>
    <t>Typ paliva</t>
  </si>
  <si>
    <t>Üzemanyagtípus</t>
  </si>
  <si>
    <t>Vrsta goriva</t>
  </si>
  <si>
    <t>Tipul combustibilului</t>
  </si>
  <si>
    <t>Typ paliwa</t>
  </si>
  <si>
    <t>Yakıt tipi</t>
  </si>
  <si>
    <t>Tipo di carburante</t>
  </si>
  <si>
    <t>Vid na gorivo</t>
  </si>
  <si>
    <t>Obbligatorio</t>
  </si>
  <si>
    <t>Opzionale</t>
  </si>
  <si>
    <t>Zadolžitelno</t>
  </si>
  <si>
    <t>Izboren</t>
  </si>
  <si>
    <t>persona autorizzata - in conformità con procura, persona giuridica - indirizzo della società</t>
  </si>
  <si>
    <t>se è diverso da Client</t>
  </si>
  <si>
    <t>ako e različen od klientot</t>
  </si>
  <si>
    <t>+373xxxxxxxxxx</t>
  </si>
  <si>
    <t>choose only if EURO 6 &amp; CNG/LNG/BIO or combination of Diesel or Petrol + CNG/LNG/BIO</t>
  </si>
  <si>
    <t>zvolte pouze pokud EURO 6 &amp; CNG / LNG / BIO nebo kombinace nafty nebo benzínu + CNG / LNG / BIO</t>
  </si>
  <si>
    <t>zvoľte iba ak EURO 6 &amp; CNG / LNG / BIO alebo kombinácia nafty alebo benzínu + CNG / LNG / BIO</t>
  </si>
  <si>
    <t>wybierz tylko EURO 6 &amp; CNG / LNG / BIO lub kombinację oleju napędowego lub benzyny + CNG / LNG / BIO</t>
  </si>
  <si>
    <t>yalnızca EURO 6 &amp; CNG / LNG / BIO veya Dizel veya Petrol + CNG / LNG / BIO kombinasyonu</t>
  </si>
  <si>
    <t>izberete samo ako EURO 6 &amp; CNG / LNG / BIO ili kombinacija na dizel ili benzin + CNG / LNG / BIO</t>
  </si>
  <si>
    <t>scegli solo se EURO 6 &amp; CNG / LNG / BIO o combinazione Diesel o Benzina + CNG / LNG / BIO</t>
  </si>
  <si>
    <t>Wrong combination Fuel Type &amp; Emission Class</t>
  </si>
  <si>
    <t>Falsche Kombination Treibstoffart &amp; Schadstoffklasse</t>
  </si>
  <si>
    <t>Chybná kombinace Typ paliva &amp; Emisní třída</t>
  </si>
  <si>
    <t>Nesprávna kombinácia Typ paliva &amp; Emisná trieda</t>
  </si>
  <si>
    <t>Napačna kombinacija Vrsta goriva &amp; Emisijski razred</t>
  </si>
  <si>
    <t>Niewłaściwa kombinacja Typ paliwa &amp; Klasa emisji spalin</t>
  </si>
  <si>
    <t>Yanlış kombinasyon Yakıt tipi &amp; Emisyon kategorisi</t>
  </si>
  <si>
    <t xml:space="preserve">Pogrešna kombinacija Vid na gorivo &amp; </t>
  </si>
  <si>
    <t xml:space="preserve">Combinazione sbagliata Tipo di carburante &amp; </t>
  </si>
  <si>
    <t>last 2 digits</t>
  </si>
  <si>
    <t>letzte 2 Ziffern</t>
  </si>
  <si>
    <t>utolsó 2 számjegy</t>
  </si>
  <si>
    <t>ultimele 2 cifre</t>
  </si>
  <si>
    <t>zadnji 2 števki</t>
  </si>
  <si>
    <t>последните 2 цифри</t>
  </si>
  <si>
    <t>poslednje 2 cifre</t>
  </si>
  <si>
    <t>ostatnie 2 cyfry</t>
  </si>
  <si>
    <t>son 2 hane</t>
  </si>
  <si>
    <t>poslednite 2 cifri</t>
  </si>
  <si>
    <t>ultime 2 cifre</t>
  </si>
  <si>
    <t>Companies Register Legal Form</t>
  </si>
  <si>
    <t>Forma giuridica del registro delle imprese</t>
  </si>
  <si>
    <t>Kompaniite registriraat pravna forma</t>
  </si>
  <si>
    <t>Právní forma společnosti</t>
  </si>
  <si>
    <t>Právna forma</t>
  </si>
  <si>
    <t>Pravna oblika registra podjetij</t>
  </si>
  <si>
    <t>Rejestr spółek Forma prawna</t>
  </si>
  <si>
    <t>Şirketler Yasal Formu Kaydet</t>
  </si>
  <si>
    <t>filled out only by Slovak companies</t>
  </si>
  <si>
    <t>Povinné jenom pro slovenské firmy</t>
  </si>
  <si>
    <t>Sadece Slovak şirketleri için</t>
  </si>
  <si>
    <t>Wartość uzupełniana wyłącznie w przypadku firm słowackich</t>
  </si>
  <si>
    <t>попълва се само от словашки компании</t>
  </si>
  <si>
    <t>se izpolni samo za slovaška podjetja</t>
  </si>
  <si>
    <t>Vypĺňajú iba spoločnosti so sídlom v SR (prosím vyplniť všetky 4 polia)</t>
  </si>
  <si>
    <t>state(-owned) enterprise</t>
  </si>
  <si>
    <t>štátny podnik</t>
  </si>
  <si>
    <t>joint-stock company</t>
  </si>
  <si>
    <t>akciová spoločnosť</t>
  </si>
  <si>
    <t>limited liability company</t>
  </si>
  <si>
    <t>spoločnosť s ručením obmedzeným</t>
  </si>
  <si>
    <t>public limited company</t>
  </si>
  <si>
    <t>verejná obchodná spoločnosť</t>
  </si>
  <si>
    <t>limited partnership</t>
  </si>
  <si>
    <t>komanditná spoločnosť</t>
  </si>
  <si>
    <t>self-employed (natural) person</t>
  </si>
  <si>
    <t>samostatne podnikajúca fyz. osoba</t>
  </si>
  <si>
    <t>cooperative</t>
  </si>
  <si>
    <t>družstvo</t>
  </si>
  <si>
    <t>organizational unit of a business</t>
  </si>
  <si>
    <t>organizačná zložka podniku</t>
  </si>
  <si>
    <t>organizational unit of a foreign person</t>
  </si>
  <si>
    <t>organizačná zložka zahran. osoby</t>
  </si>
  <si>
    <t>municipal enterprise</t>
  </si>
  <si>
    <t>obecný podnik</t>
  </si>
  <si>
    <t>municipal authority</t>
  </si>
  <si>
    <t>obecný úrad</t>
  </si>
  <si>
    <t>european economic interest grouping</t>
  </si>
  <si>
    <t>európske zoskupenie hosp. záujmov</t>
  </si>
  <si>
    <t>societas europaea</t>
  </si>
  <si>
    <t>európska spoločnosť</t>
  </si>
  <si>
    <t>Okresný Súd Bratislava I</t>
  </si>
  <si>
    <t>Okresný Súd Banská Bystrica</t>
  </si>
  <si>
    <t>Okresný Súd Košice I</t>
  </si>
  <si>
    <t>Okresný Súd Žilina</t>
  </si>
  <si>
    <t>Okresný Súd Trenčín</t>
  </si>
  <si>
    <t>Okresný Súd Trnava</t>
  </si>
  <si>
    <t>Okresný Súd Prešov</t>
  </si>
  <si>
    <t>Okresný Súd Nitra</t>
  </si>
  <si>
    <t>Pš</t>
  </si>
  <si>
    <t>Sa</t>
  </si>
  <si>
    <t>Sro</t>
  </si>
  <si>
    <t>Sr</t>
  </si>
  <si>
    <t>Firm</t>
  </si>
  <si>
    <t>Po</t>
  </si>
  <si>
    <t>Pšn</t>
  </si>
  <si>
    <t>17 - európska spoločnosť</t>
  </si>
  <si>
    <t>On Board Unit type</t>
  </si>
  <si>
    <t>Typ palubní jednotky (OBU Type)</t>
  </si>
  <si>
    <t>Typ palubnej jednotky (OBU Type)</t>
  </si>
  <si>
    <t>Fedélzeti egység típusa (OBU Type)</t>
  </si>
  <si>
    <t>Vrsta enote na vozilu (OBU Type)</t>
  </si>
  <si>
    <t>Typ jednostki pokładowej (OBU Type)</t>
  </si>
  <si>
    <t>Araç Üstü Ünite tipi (OBU Type)</t>
  </si>
  <si>
    <t>normal - 1
harici antenli - 2</t>
  </si>
  <si>
    <t>normal - 1
cu antenă externă - 2</t>
  </si>
  <si>
    <t>normalny - 1
z anteną zewnętrzną - 2</t>
  </si>
  <si>
    <t>normal - 1
with external antenna - 2</t>
  </si>
  <si>
    <t>normal - 1
mit externer Antenne - 2</t>
  </si>
  <si>
    <t>normální - 1
s externí anténou - 2</t>
  </si>
  <si>
    <t>normálna - 1
s externou anténou - 2</t>
  </si>
  <si>
    <t>normalno - 1
z zunanjo anteno - 2</t>
  </si>
  <si>
    <t>Registracija SK cestnine - nova registracija</t>
  </si>
  <si>
    <t>Rejestracja opłat drogowych SK</t>
  </si>
  <si>
    <t>SK Toll Registration</t>
  </si>
  <si>
    <t>Formular za registracija na patarina SK</t>
  </si>
  <si>
    <t>Modulo di registrazione del pedaggio SK</t>
  </si>
  <si>
    <t>Registracija SK cestnine - obstoječa registracija / samo dodatna vozila</t>
  </si>
  <si>
    <t>Rejestracja opłat drogowych SK - tylko dodatkowe pojazdy</t>
  </si>
  <si>
    <t>SK Toll Registration - sadece ek araçlar için</t>
  </si>
  <si>
    <t>Registracija na patarina za SK - dopolnitelni vozila</t>
  </si>
  <si>
    <t>Registrazione del pedaggio SK - veicoli supplementari esistenti</t>
  </si>
  <si>
    <t>EURO 0 - 0
EURO 1 - 1
EURO 2 - 2
EURO 3 - 3
EURO 4 - 4
EURO 5 - 5
EURO 6 - 6
EEV - 9</t>
  </si>
  <si>
    <t>F.1 iz dokumentov o vozilih</t>
  </si>
  <si>
    <t>F.1 z dokumentów pojazdu</t>
  </si>
  <si>
    <t>Araç belgelerinden F.1kullanın)</t>
  </si>
  <si>
    <t>F.1 од документи за возила</t>
  </si>
  <si>
    <t>F.1 dai documenti del veicolo</t>
  </si>
  <si>
    <t xml:space="preserve">1 - Truck 3,5t-12t
2 - Truck &gt;12t &amp; 2 axles
3 - Truck &gt;12t &amp; 3 axles
4 - Truck &gt;12t &amp; 4 axles
5 - Truck &gt;12t &amp; 5+ axles
6 - Bus 3,5t-12t
7 - Bus &gt;12t
</t>
  </si>
  <si>
    <t xml:space="preserve">1 - LKW 3,5t-12t
2 - LKW &gt;12t &amp; 2 Achsen
3 - LKW &gt;12t &amp; 3 Achsen
4 - LKW &gt;12t &amp; 4 Achsen
5 - LKW &gt;12t &amp; 5+ Achsen
6 - Bus 3,5t-12t
7 - Bus &gt;12t
</t>
  </si>
  <si>
    <t xml:space="preserve">1 - Kamiony 3,5t-12t
2 - Kamiony &gt;12t &amp; 2 nápravy
3 - Kamiony &gt;12t &amp; 3 nápravy
4 - Kamiony &gt;12t &amp; 4 nápravy
5 - Kamiony &gt;12t &amp; 5+ nápravy
6 - Autobusy 3,5t-12t
7 - Autobusy &gt;12t
</t>
  </si>
  <si>
    <t xml:space="preserve">1 - Kamióny 3,5t-12t
2 - Kamióny &gt;12t &amp; 2 nápravy
3 - Kamióny &gt;12t &amp; 3 nápravy
4 - Kamióny &gt;12t &amp; 4 nápravy
5 - Kamióny &gt;12t &amp; 5+ nápravy
6 - Autobusy 3,5t-12t
7 - Autobusy &gt;12t
</t>
  </si>
  <si>
    <t xml:space="preserve">1 - Tovorno vozilo 3,5t-12t
2 - Tovorno vozilo &gt;12t &amp; 2 osi
3 - Tovorno vozilo &gt;12t &amp; 3 osi
4 - Tovorno vozilo &gt;12t &amp; 4 osi
5 - Tovorno vozilo &gt;12t &amp; 5+ osi
6 - Avtobus 3,5t-12t
7 - Avtobus &gt;12t
</t>
  </si>
  <si>
    <t xml:space="preserve">1 - Kamyon 3,5t-12t
2 - Kamyon &gt;12t &amp; 2 akslar
3 - Kamyon &gt;12t &amp; 3 akslar
4 - Kamyon &gt;12t &amp; 4 akslar
5 - Kamyon &gt;12t &amp; 5+ akslar
6 - Otobüs 3,5t-12t
7 - Otobüs &gt;12t
</t>
  </si>
  <si>
    <t xml:space="preserve">1 - Samochód ciężarowy 3,5t-12t
2 - Samochód ciężarowy &gt;12t &amp; 2 osie
3 - Samochód ciężarowy &gt;12t &amp; 3 osie
4 - Samochód ciężarowy &gt;12t &amp; 4 osie
5 - Samochód ciężarowy &gt;12t &amp; 5+ osie
6 - Autobus 3,5t-12t
7 - Autobus &gt;12t
</t>
  </si>
  <si>
    <t xml:space="preserve">Einlage - Nr. </t>
  </si>
  <si>
    <t>Straße</t>
  </si>
  <si>
    <t>Datum und Zeit der Registrierung</t>
  </si>
  <si>
    <t>Zulässiges Höchstgewicht des Fahrzeuges</t>
  </si>
  <si>
    <t>Zulässiges Höchstgewicht Fahrzeug + Anhänger</t>
  </si>
  <si>
    <t>wenn nicht vorhanden, bitte leer lassen</t>
  </si>
  <si>
    <t>Informationen zum Firmenbuch</t>
  </si>
  <si>
    <t>Fahrzeug</t>
  </si>
  <si>
    <t xml:space="preserve">Kartenherausgeber </t>
  </si>
  <si>
    <t>Kartenherausgeber &amp; Kundennummer OK</t>
  </si>
  <si>
    <t>Největší povolená hmotnost vozidla</t>
  </si>
  <si>
    <t>Největší povolená hmotnost jízdní soupravy (vozidlo + přívěs)</t>
  </si>
  <si>
    <t>Příjmení držitele vozidla/Název společnosti</t>
  </si>
  <si>
    <t>v případě, že podepisuje pověřená osoba, je nutné zaslat naskenovanou kopii plné moci</t>
  </si>
  <si>
    <t>pověřená osoba - v souladu se zmocněním, statutární osoba - adresa společnosti</t>
  </si>
  <si>
    <t>2 - pověřená osoba</t>
  </si>
  <si>
    <t>poslední 2 čísla</t>
  </si>
  <si>
    <t>Najväčšia povolená hmotnosť vozidla</t>
  </si>
  <si>
    <t>Priezvisko držiteľa vozidla/Názov spoločnosti</t>
  </si>
  <si>
    <t>v prípade, že podpisuje poverená osoba, je potrebné zaslať naskenovanú kópiu plnej moci</t>
  </si>
  <si>
    <t>poverená osoba - v súlade so splnomocnením, štatutárna osoba - adresa spoločnosti</t>
  </si>
  <si>
    <t>2 - poverená osoba</t>
  </si>
  <si>
    <t>posledné 2 čísla</t>
  </si>
  <si>
    <t>Szerződés sorszáma</t>
  </si>
  <si>
    <t>Szerződés azonosító</t>
  </si>
  <si>
    <t>IBAN bankszámlaszám</t>
  </si>
  <si>
    <t>Bankkód</t>
  </si>
  <si>
    <t>SWIFT kód</t>
  </si>
  <si>
    <t>Fedélzeti egység szállítási módja</t>
  </si>
  <si>
    <t>cégjegyzék nyilvántartás szerint</t>
  </si>
  <si>
    <t>Bankszámla információk</t>
  </si>
  <si>
    <t>Ne töltse ki</t>
  </si>
  <si>
    <t>csak akkor válassza, ha EURO 6 + CNG / LNG / BIO vagy dízel vagy benzin + CNG / LNG / BIO kombinációja van</t>
  </si>
  <si>
    <t>Davčna št. Podjetja</t>
  </si>
  <si>
    <t>BIC koda bančnega računa</t>
  </si>
  <si>
    <t>Datum in Čas registracije</t>
  </si>
  <si>
    <t>Koda Države</t>
  </si>
  <si>
    <t>Priimek lastnika/Naziv podjetja</t>
  </si>
  <si>
    <t>F.3 iz dokumenta o vozilu</t>
  </si>
  <si>
    <t>Stranka je v registracijskem obrazcu odgovorna za točnost podatkov. Nepravilni ali nepopolni podatki lahko povzročijo zamudo pri postopku registracije. Pred oddajo preverite vsebino. Nepravilni podatki, ki so potrebni za pravilno izračunavanje cestnine (npr. teža, emisijski razred, osi, kategorija vozila,…), bodo spremenili originalno pogodbo in posledično razliko v ceni zaračunane cestnine, ki se bo zaračunala naknadno.</t>
  </si>
  <si>
    <t>Pogodbo podpisal/a</t>
  </si>
  <si>
    <t>Informacije o OMV stranki</t>
  </si>
  <si>
    <t>Informacije o OMV kartici</t>
  </si>
  <si>
    <t>izberite samo, če je EURO 6 &amp; CNG / LNG / BIO ali kombinacija dizelskega goriva ali bencina + CNG / LNG / BIO</t>
  </si>
  <si>
    <t>Miesiąc wygaśnięcia ważności</t>
  </si>
  <si>
    <t>Rok wygaśnięcia ważności</t>
  </si>
  <si>
    <t>Na ten adres wyślemy login i hasło do konta na portalu internetowym</t>
  </si>
  <si>
    <t>Sözleşme numarası</t>
  </si>
  <si>
    <t>Ticaret Sicil Numarası</t>
  </si>
  <si>
    <t xml:space="preserve">No. </t>
  </si>
  <si>
    <t>OBU cihazın teslimat seçenekleri</t>
  </si>
  <si>
    <t>Yakıt kart numarası</t>
  </si>
  <si>
    <t>Yakıt kart son kullanma tarihi</t>
  </si>
  <si>
    <t>Şirket siciline istinaden</t>
  </si>
  <si>
    <t>Yalnızca sayılar geçerlidir
710101xxxxxxxxxxxx</t>
  </si>
  <si>
    <t>Müşteri kayıt formundaki verilerin doğruluğundan  sorumludur. Hatalı veya eksik veriler, kayıt işleminin gecikmesine neden olabilir. Lütfen göndermeden önce içeriği kontrol edin. Uygun otoyol geçiş ücretlerinin hesaplanması için gerekli olan yanlış veriler (örneğin, ağırlıklar, emisyon sınıfı, akslar, araç kategorisi, ...), orijinal sözleşmede bir değişikliğe yol açacak ve sonuçta ortaya çıkan fark, geriye dönük olarak ücretlendirilecektir.</t>
  </si>
  <si>
    <t>İletişim Bilgileri</t>
  </si>
  <si>
    <t>Fatura Adresi / İletişim adresi</t>
  </si>
  <si>
    <t>Banka hesap bilgileri</t>
  </si>
  <si>
    <t>Tercihen</t>
  </si>
  <si>
    <t>Kart tedarikcisi</t>
  </si>
  <si>
    <t>Kartı tedarikcisi &amp; müşteri numarası OK</t>
  </si>
  <si>
    <t>Kart tedarikcisi ve müşteri numarası önceki girişinize uymuyor</t>
  </si>
  <si>
    <t>Kart numarası kullanılmakta</t>
  </si>
  <si>
    <t>Tarih hatalı</t>
  </si>
  <si>
    <t>Doldurmayacak</t>
  </si>
  <si>
    <t>SK podjetja</t>
  </si>
  <si>
    <t>Klienci SK</t>
  </si>
  <si>
    <t>ne-SK podjetja</t>
  </si>
  <si>
    <t>Klienci spoza SK</t>
  </si>
  <si>
    <t>Date of birth</t>
  </si>
  <si>
    <t>Geburtsdatum</t>
  </si>
  <si>
    <t>Datum rođenja</t>
  </si>
  <si>
    <t>Дата на раждане</t>
  </si>
  <si>
    <t>Dátum narodenia</t>
  </si>
  <si>
    <t>Datum narození</t>
  </si>
  <si>
    <t>Datum rojstva</t>
  </si>
  <si>
    <t>Születési dátum</t>
  </si>
  <si>
    <t>Data urodzenia</t>
  </si>
  <si>
    <t>Doğum tarihi</t>
  </si>
  <si>
    <t>DD/MM/YYYY</t>
  </si>
  <si>
    <t>Дата на раѓање</t>
  </si>
  <si>
    <t>Data di nascita</t>
  </si>
  <si>
    <t>Company type</t>
  </si>
  <si>
    <t>Company name</t>
  </si>
  <si>
    <t>Street name and number</t>
  </si>
  <si>
    <t>including street number, floor, etc.</t>
  </si>
  <si>
    <t>Country code</t>
  </si>
  <si>
    <t>City/Town</t>
  </si>
  <si>
    <t>Company Address</t>
  </si>
  <si>
    <t>Delivery Address (mandatory in case data are
 different than the ones under "Company Address")</t>
  </si>
  <si>
    <t>International Prefix</t>
  </si>
  <si>
    <t>Prefix and number</t>
  </si>
  <si>
    <t>Country</t>
  </si>
  <si>
    <t>Type of Fiscal Identification Nr.</t>
  </si>
  <si>
    <t>Fiscal Identification ID</t>
  </si>
  <si>
    <t>Nationality of the Company</t>
  </si>
  <si>
    <t>Post Code</t>
  </si>
  <si>
    <t>European vehicle class</t>
  </si>
  <si>
    <t>Length of the vehicle</t>
  </si>
  <si>
    <t>Width of the vehicle</t>
  </si>
  <si>
    <t>Hight of the vehicle</t>
  </si>
  <si>
    <t>Hight at the first axis</t>
  </si>
  <si>
    <t>Type of wheel</t>
  </si>
  <si>
    <t>Vehicle Identification number</t>
  </si>
  <si>
    <t>Class of particulate filter</t>
  </si>
  <si>
    <t>Poland (A4)</t>
  </si>
  <si>
    <t>Belgium</t>
  </si>
  <si>
    <t>Scandinavia</t>
  </si>
  <si>
    <t>Bulgaria</t>
  </si>
  <si>
    <t>Services</t>
  </si>
  <si>
    <t>TIS-PL French Rabate Option</t>
  </si>
  <si>
    <t>TIS-PL France</t>
  </si>
  <si>
    <t>VIA-T Spain</t>
  </si>
  <si>
    <t>VIA-T Portugal</t>
  </si>
  <si>
    <t>REETS Austria</t>
  </si>
  <si>
    <t>LKW Maut Germany</t>
  </si>
  <si>
    <t>AREA</t>
  </si>
  <si>
    <t>ATMB - MONT BLANC</t>
  </si>
  <si>
    <t>SANEF</t>
  </si>
  <si>
    <t>SAPN</t>
  </si>
  <si>
    <t>Vehicle class</t>
  </si>
  <si>
    <t>N2</t>
  </si>
  <si>
    <t>N3</t>
  </si>
  <si>
    <t>Switzerland</t>
  </si>
  <si>
    <t>Právní forma</t>
  </si>
  <si>
    <t>G from the Registration certificate [kg]</t>
  </si>
  <si>
    <t>F.3 from Registration certificate [kg]</t>
  </si>
  <si>
    <t>F.3 aus Fahrzeugpapieren [kg]</t>
  </si>
  <si>
    <t>G aus Fahrzeugpapieren [kg]</t>
  </si>
  <si>
    <t>F.3 z dokumentů vozidla [kg]</t>
  </si>
  <si>
    <t>G z dokumentů vozidla [kg]</t>
  </si>
  <si>
    <t>F.3 z dokumentov vozidla [kg]</t>
  </si>
  <si>
    <t>G z dokumentov vozidla [kg]</t>
  </si>
  <si>
    <t>OMV SmartPass-Mautregistrierung</t>
  </si>
  <si>
    <t xml:space="preserve">Právna forma </t>
  </si>
  <si>
    <t xml:space="preserve">Právní forma </t>
  </si>
  <si>
    <t>Rechtsform</t>
  </si>
  <si>
    <t>Nationality of the company</t>
  </si>
  <si>
    <t>Sídlo firmy</t>
  </si>
  <si>
    <t>Firmensitz</t>
  </si>
  <si>
    <t>Typ DIČ</t>
  </si>
  <si>
    <t>Art der Steueridentifikationsnummer</t>
  </si>
  <si>
    <t>Az adóazonosító szám típusa</t>
  </si>
  <si>
    <t>Krajina</t>
  </si>
  <si>
    <t>Ország</t>
  </si>
  <si>
    <t>Země</t>
  </si>
  <si>
    <t>Land</t>
  </si>
  <si>
    <t>internationale Vorwahl</t>
  </si>
  <si>
    <t>Mezinárodní předvolba</t>
  </si>
  <si>
    <t>Medzinárodná predvoľba</t>
  </si>
  <si>
    <t>Národnosť</t>
  </si>
  <si>
    <t>Nemzetiség</t>
  </si>
  <si>
    <t>Staatsangehörigkeit</t>
  </si>
  <si>
    <t>Národnost</t>
  </si>
  <si>
    <t>Company name / Surname and Name</t>
  </si>
  <si>
    <t>Název společnosti / Příjmení a jméno</t>
  </si>
  <si>
    <t>Názov spoločnosti / Priezvisko a Meno</t>
  </si>
  <si>
    <t>Firmenname / Name und Vorname</t>
  </si>
  <si>
    <t>Phone type</t>
  </si>
  <si>
    <t>Ulica a číslo</t>
  </si>
  <si>
    <t>Ulice a číslo</t>
  </si>
  <si>
    <t>Utca és házszám</t>
  </si>
  <si>
    <t>státní podnik</t>
  </si>
  <si>
    <t>akciová společnost</t>
  </si>
  <si>
    <t>společnost s ručením omezeným</t>
  </si>
  <si>
    <t>veřejná obchodní společnost</t>
  </si>
  <si>
    <t>komanditní společnost</t>
  </si>
  <si>
    <t>samostatně podnikající fyz. osoba</t>
  </si>
  <si>
    <t>organizační složka podniku</t>
  </si>
  <si>
    <t>organizační složka zahran. Osoby</t>
  </si>
  <si>
    <t>obecní podnik</t>
  </si>
  <si>
    <t>obecní úřad</t>
  </si>
  <si>
    <t>evropské seskupení hosp. zájmů</t>
  </si>
  <si>
    <t>evropská společnost</t>
  </si>
  <si>
    <t>mobile phone</t>
  </si>
  <si>
    <t>landline</t>
  </si>
  <si>
    <t>mobilní telefon</t>
  </si>
  <si>
    <t>pevní linka</t>
  </si>
  <si>
    <t>mobilný telefón</t>
  </si>
  <si>
    <t>pevná linka</t>
  </si>
  <si>
    <t>Typ telefonu</t>
  </si>
  <si>
    <t>Typ telefónu</t>
  </si>
  <si>
    <t>állami tulajdonú vállalat</t>
  </si>
  <si>
    <t>Korlátolt Felelősségű Társaság</t>
  </si>
  <si>
    <t>részvénytársaság</t>
  </si>
  <si>
    <t>korlátozott partnerség</t>
  </si>
  <si>
    <t>szövetkezet</t>
  </si>
  <si>
    <t>önkormányzati vállalkozás</t>
  </si>
  <si>
    <t>önkormányzati hatóság</t>
  </si>
  <si>
    <t>európai gazdasági érdekcsoport</t>
  </si>
  <si>
    <t>mobiltelefon</t>
  </si>
  <si>
    <t>vezetékes</t>
  </si>
  <si>
    <t>must correspond exactly to the spelling of the license plate specified in the vehicle registration document (e.g. the use of hyphens, special characters and spaces).</t>
  </si>
  <si>
    <t>musí presne zodpovedať poznávacej značke tak, ako je uvedená v registračnom dokumente vozidla (napr. použitie spojovníkov, špeciálnych znakov a medzier).</t>
  </si>
  <si>
    <t xml:space="preserve">musí přesně odpovídat poznávací značce tak, jak je uvedena v registračním dokumentu vozidla (např. použití spojovníků, speciálních znaků a mezer). </t>
  </si>
  <si>
    <t>Total weight of convoy
of convoy</t>
  </si>
  <si>
    <t>Najväčšia technicky prípustná hmotnosť jazdnej súpravy</t>
  </si>
  <si>
    <t xml:space="preserve">Total weight of convoy </t>
  </si>
  <si>
    <t>Identifikační číslo vozidla (VIN)</t>
  </si>
  <si>
    <t>Identifikaćné číslo vozidla (VIN)</t>
  </si>
  <si>
    <t>Trieda filtra pevných častíc</t>
  </si>
  <si>
    <t xml:space="preserve">Třída filtru pevných částic </t>
  </si>
  <si>
    <t>Služby</t>
  </si>
  <si>
    <t xml:space="preserve">Szolgáltatások </t>
  </si>
  <si>
    <t>TIS-PL Francie</t>
  </si>
  <si>
    <t>TIS-PL Francúzsko</t>
  </si>
  <si>
    <t xml:space="preserve">TIS-PL Franciaország </t>
  </si>
  <si>
    <t xml:space="preserve">VIA-T Španělsko </t>
  </si>
  <si>
    <t>VIA-T Španielsko</t>
  </si>
  <si>
    <t xml:space="preserve">VIA-T Spanyolország </t>
  </si>
  <si>
    <t>Belgie</t>
  </si>
  <si>
    <t>Belgicko</t>
  </si>
  <si>
    <t xml:space="preserve">Německo </t>
  </si>
  <si>
    <t>Nemecko</t>
  </si>
  <si>
    <t xml:space="preserve">Skandinávia </t>
  </si>
  <si>
    <t>Škandinávia</t>
  </si>
  <si>
    <t>Skandinávie</t>
  </si>
  <si>
    <t xml:space="preserve">Bulharsko </t>
  </si>
  <si>
    <t>Bulgária</t>
  </si>
  <si>
    <t xml:space="preserve">Svájc </t>
  </si>
  <si>
    <t xml:space="preserve">Švýcarsko </t>
  </si>
  <si>
    <t>Švajčiarsko</t>
  </si>
  <si>
    <t>Možnosť zľavy TIS-PL Francúzsko</t>
  </si>
  <si>
    <t xml:space="preserve">Možnost slevy TIS-PL Francie </t>
  </si>
  <si>
    <t xml:space="preserve">Délka vozidla </t>
  </si>
  <si>
    <t>Dĺžka vozidla</t>
  </si>
  <si>
    <t>Jármű hossza</t>
  </si>
  <si>
    <t>Šířka vozidla</t>
  </si>
  <si>
    <t>Šírka vozidla</t>
  </si>
  <si>
    <t>Jármű szélessége</t>
  </si>
  <si>
    <t>Jármű magassága</t>
  </si>
  <si>
    <t>Magasság az első tengelyen</t>
  </si>
  <si>
    <t>Kerék típusa</t>
  </si>
  <si>
    <t xml:space="preserve">Výška vozidla </t>
  </si>
  <si>
    <t>Výška na prednej náprave</t>
  </si>
  <si>
    <t>Typ kolies</t>
  </si>
  <si>
    <t xml:space="preserve">Výška na přední nápravě </t>
  </si>
  <si>
    <t>Typ kol</t>
  </si>
  <si>
    <t xml:space="preserve">Polsko 
(úsek A4) </t>
  </si>
  <si>
    <t>Poľsko 
(úsek A4)</t>
  </si>
  <si>
    <t>Unladen weight of tractor</t>
  </si>
  <si>
    <t>Prevádzková hmotnosť</t>
  </si>
  <si>
    <t>Provozní hmotnost</t>
  </si>
  <si>
    <t>Eigengewicht</t>
  </si>
  <si>
    <t>Saját tömeg</t>
  </si>
  <si>
    <t>Fahrzeuglänge</t>
  </si>
  <si>
    <t>Fahrzeugbreite</t>
  </si>
  <si>
    <t>Fahrzeughöhe</t>
  </si>
  <si>
    <t>Höhe an der Vorderachse</t>
  </si>
  <si>
    <t>Radtyp</t>
  </si>
  <si>
    <t>Fahrzeug-Identifikationsnummer  (FIN / VIN)</t>
  </si>
  <si>
    <t>Partikelminderungsklasse (PMK)</t>
  </si>
  <si>
    <t>Dienstleistungen</t>
  </si>
  <si>
    <t>TIS-PL Frankreich</t>
  </si>
  <si>
    <t>VIA-T Spanien</t>
  </si>
  <si>
    <t>Polen
(Abschnitt A4)</t>
  </si>
  <si>
    <t>Belgien</t>
  </si>
  <si>
    <t>Deutschland</t>
  </si>
  <si>
    <t>Skandinavien</t>
  </si>
  <si>
    <t>Bulgarien</t>
  </si>
  <si>
    <t>Schweiz</t>
  </si>
  <si>
    <t>Möglichkeit des Rabatts TIS-PL Frankreich</t>
  </si>
  <si>
    <t>Festnetz</t>
  </si>
  <si>
    <t>Handy</t>
  </si>
  <si>
    <t>Telefon-Typ</t>
  </si>
  <si>
    <t>Vorwahl und Rufnummer</t>
  </si>
  <si>
    <t xml:space="preserve">Telefon típusa </t>
  </si>
  <si>
    <t>P49 aus Fahrzeugpapieren [mm]</t>
  </si>
  <si>
    <t>P49 z dokumentů vozidla [mm]</t>
  </si>
  <si>
    <t>P49 z dokumentov vozidla [mm]</t>
  </si>
  <si>
    <t>P49 a járműdokumentumokból [mm]</t>
  </si>
  <si>
    <t>Q49 aus Fahrzeugpapieren [mm]</t>
  </si>
  <si>
    <t>Q49 z dokumentů vozidla [mm]</t>
  </si>
  <si>
    <t>Q49 z dokumentov vozidla [mm]</t>
  </si>
  <si>
    <t>Q49 a járműdokumentumokból [mm]</t>
  </si>
  <si>
    <t>P49 from Registration certificate [mm]</t>
  </si>
  <si>
    <t>Q49 from Registration certificate [mm]</t>
  </si>
  <si>
    <t>R49 from Registration certificate [mm]</t>
  </si>
  <si>
    <t>R49 aus Fahrzeugpapieren [mm]</t>
  </si>
  <si>
    <t>R49 z dokumentů vozidla [mm]</t>
  </si>
  <si>
    <t>R49 z dokumentov vozidla [mm]</t>
  </si>
  <si>
    <t>R49 a járműdokumentumokból [mm]</t>
  </si>
  <si>
    <t>S49 from Registration certificate</t>
  </si>
  <si>
    <t>S49 aus Fahrzeugpapieren</t>
  </si>
  <si>
    <t xml:space="preserve">S49 z dokumentů vozidla </t>
  </si>
  <si>
    <t>S49 z dokumentov vozidla</t>
  </si>
  <si>
    <t>S49 a járműdokumentumokból</t>
  </si>
  <si>
    <t>T49 from Registration certificate</t>
  </si>
  <si>
    <t>T49 aus Fahrzeugpapieren</t>
  </si>
  <si>
    <t xml:space="preserve">T49 z dokumentů vozidla </t>
  </si>
  <si>
    <t>T49 z dokumentov vozidla</t>
  </si>
  <si>
    <t>T49 a járműdokumentumokból</t>
  </si>
  <si>
    <t>Communitarian VAT</t>
  </si>
  <si>
    <t>European fiscal ID</t>
  </si>
  <si>
    <t>OMV SmartPass Order Form</t>
  </si>
  <si>
    <t>Cégforma</t>
  </si>
  <si>
    <t>Cégnév</t>
  </si>
  <si>
    <t>Cégazonosító</t>
  </si>
  <si>
    <t>Cégnyilvántartás jogi formája</t>
  </si>
  <si>
    <t>Cégnyilvántartó bíróság</t>
  </si>
  <si>
    <t xml:space="preserve">Cégnyilvántartási részleg </t>
  </si>
  <si>
    <t>Cégbejegyzés országa</t>
  </si>
  <si>
    <t>Város/Település</t>
  </si>
  <si>
    <t>Regisztráció dátuma és időpontja</t>
  </si>
  <si>
    <t>Károsanyag-kibocsátási besorolás</t>
  </si>
  <si>
    <t>Jármű tulajdonos vezetékneve / Cégnév</t>
  </si>
  <si>
    <t>Keresztnév</t>
  </si>
  <si>
    <t>Aláírás típusa</t>
  </si>
  <si>
    <t xml:space="preserve">csak szlovák cégek esetében kitöltendő </t>
  </si>
  <si>
    <t>beleértve házszám, emelet, stb.</t>
  </si>
  <si>
    <t>ne töltse ki, ha ezt az utcanévnél vagy a városnál megadta</t>
  </si>
  <si>
    <t>a rendszámtáblán szereplő rendszámnak pontosan meg kell egyeznie a gépjárműhöz tartozó forgalmi engedélyen feltüntetett rendszámmal (pl. kötőjelek, speciális karakterek és szóközök használata).</t>
  </si>
  <si>
    <t>kívánt szállítási mód
Átvétel az értékesítési/kapcsolattartó pontokon - 1</t>
  </si>
  <si>
    <t>csak számjegyek megengedettek
710105xxxxxxxxxxxx</t>
  </si>
  <si>
    <t>ha eltér a cég hivatalos nevétől</t>
  </si>
  <si>
    <t>meghatalmazott személy - a meghatalmazással összhangban, törvényes képviselő - cég címe</t>
  </si>
  <si>
    <t>OMV SmartPass csak további járművek regisztrációja</t>
  </si>
  <si>
    <t>A regisztrációs űrlap adatainak pontosságáért az Ügyfél felel. A pontatlan vagy hiányos adatok késleltethetik a regisztráció folyamatát. Kérjük, ellenőrizze a tartalmat a beküldés előtt. Az útdíjak helyes kiszámításához szükséges hibás adatok  feltüntetése (pl. súly, kibocsátási osztály, tengelyszám, járműkategória,…)  az eredeti szerződésben fognak válozást eredményezni, és az ebből eredő díjszabási különbséget visszamenőlegesen számítják fel.</t>
  </si>
  <si>
    <t>Meglévő regisztráció / további járművek</t>
  </si>
  <si>
    <t>Kötelező adat</t>
  </si>
  <si>
    <t>Kártyakibocsátó</t>
  </si>
  <si>
    <t>Kártyakibocsátó és Ügyfélszám OK</t>
  </si>
  <si>
    <t>A kártyakibocsátószám és az ügyfélszám nem egyezik az előző adatokkal</t>
  </si>
  <si>
    <t>A kártya száma nem 18 számjegyű</t>
  </si>
  <si>
    <t>OMV kártyainformációk</t>
  </si>
  <si>
    <t>Rossz kombináció Üzemanyagtípus és Károsanyag kibocsátási osztály</t>
  </si>
  <si>
    <t>NN/HH/ÉÉÉÉ</t>
  </si>
  <si>
    <t>A cég jogi formája</t>
  </si>
  <si>
    <t>Nemzetközi előhívószám</t>
  </si>
  <si>
    <t>Járműkategória</t>
  </si>
  <si>
    <t>egyéni vállalkozó (természetes személy)</t>
  </si>
  <si>
    <t>üzleti szervezeti egység</t>
  </si>
  <si>
    <t>külföldi szervezeti egység</t>
  </si>
  <si>
    <t>Kedvezmény lehetősége TIS-PL Franciaország</t>
  </si>
  <si>
    <t>OMV SmartPass registrační formulář</t>
  </si>
  <si>
    <t>OMV SmartPass registračný formulár</t>
  </si>
  <si>
    <t>J from the Registration certificate</t>
  </si>
  <si>
    <t>J aus Fahrzeugpapieren</t>
  </si>
  <si>
    <t>J z dokumentů vozidla</t>
  </si>
  <si>
    <t>J z dokumentov vozidla</t>
  </si>
  <si>
    <t>JA</t>
  </si>
  <si>
    <t>NEIN</t>
  </si>
  <si>
    <t>ANO</t>
  </si>
  <si>
    <t>NE</t>
  </si>
  <si>
    <t>ÁNO</t>
  </si>
  <si>
    <t>NIE</t>
  </si>
  <si>
    <t>IGEN</t>
  </si>
  <si>
    <t>NEM</t>
  </si>
  <si>
    <r>
      <rPr>
        <sz val="7"/>
        <color theme="1"/>
        <rFont val="Times New Roman"/>
        <family val="1"/>
      </rPr>
      <t xml:space="preserve"> </t>
    </r>
    <r>
      <rPr>
        <sz val="10"/>
        <color theme="1"/>
        <rFont val="Arial"/>
        <family val="2"/>
        <charset val="238"/>
      </rPr>
      <t xml:space="preserve">VAT intra-Community Number </t>
    </r>
  </si>
  <si>
    <t>IČ DPH v rámci Spoločenstva (kód krajiny + IČ DPH)</t>
  </si>
  <si>
    <t>DIČ v rámci Společenství (kód země + DIČ)</t>
  </si>
  <si>
    <t>physical person or non-EU customer</t>
  </si>
  <si>
    <t>fyzická osoba alebo zákazník mimo EÚ</t>
  </si>
  <si>
    <t>fyzická osoba nebo zákazník mimo EU</t>
  </si>
  <si>
    <t xml:space="preserve"> VAT intra-Community Number </t>
  </si>
  <si>
    <t xml:space="preserve">natürliche Person oder Nicht-EU-Kunde </t>
  </si>
  <si>
    <t>természetes személy vagy EU-n kívüli ügyfél</t>
  </si>
  <si>
    <t>Fuel</t>
  </si>
  <si>
    <t>Palivo</t>
  </si>
  <si>
    <t>Treibstoff</t>
  </si>
  <si>
    <t>Doručovacia adresa (v prípade, že je odlišná od adresy spoločnosti)</t>
  </si>
  <si>
    <t>Adresa společnosti</t>
  </si>
  <si>
    <t>Adresa spoločnosti</t>
  </si>
  <si>
    <t>Fiscal identification nr. example</t>
  </si>
  <si>
    <t>e.g. AT0123456789</t>
  </si>
  <si>
    <t>z.b. AT0123456789</t>
  </si>
  <si>
    <t>např.  CZ0123456789</t>
  </si>
  <si>
    <t>napr. SK0123456789</t>
  </si>
  <si>
    <t>például HU0123456789</t>
  </si>
  <si>
    <t>Telephone nr. example</t>
  </si>
  <si>
    <t>e.g. +44</t>
  </si>
  <si>
    <t>z.b. +43</t>
  </si>
  <si>
    <t>např. +420</t>
  </si>
  <si>
    <t>APPR</t>
  </si>
  <si>
    <t>all
(APPR + AREA + SANEF + SAPN)</t>
  </si>
  <si>
    <t>Alle
(APPR + AREA + SANEF + SAPN)</t>
  </si>
  <si>
    <t>Všechny 
(APPR + AREA + SANEF + SAPN)</t>
  </si>
  <si>
    <t>Všetky 
(APPR + AREA + SANEF + SAPN)</t>
  </si>
  <si>
    <t>Doručovací adresa (v případe, že je odlišná od adresy společnosti)</t>
  </si>
  <si>
    <t>OMV Card zákazník</t>
  </si>
  <si>
    <t>OMV Card Customer</t>
  </si>
  <si>
    <t>Nationality</t>
  </si>
  <si>
    <t>Număr comandă</t>
  </si>
  <si>
    <t>Număr contract</t>
  </si>
  <si>
    <t>Data și ora înregistrării:</t>
  </si>
  <si>
    <t>Stradă și număr</t>
  </si>
  <si>
    <t>Cod țară</t>
  </si>
  <si>
    <t>Tip companie</t>
  </si>
  <si>
    <t>Nume companie</t>
  </si>
  <si>
    <t>Cod de identificare fiscală/CUI</t>
  </si>
  <si>
    <t>Cod organizație</t>
  </si>
  <si>
    <t>Forma juridică a companiei</t>
  </si>
  <si>
    <t>Număr de înregistrare la Registrul Comerțului</t>
  </si>
  <si>
    <t>Numărul înscrierii în Registrul Comerțului</t>
  </si>
  <si>
    <t>Oraș</t>
  </si>
  <si>
    <t>Stradă</t>
  </si>
  <si>
    <t>Număr</t>
  </si>
  <si>
    <t>Cod poștal</t>
  </si>
  <si>
    <t>Oraș/Telefon</t>
  </si>
  <si>
    <t>Număr cont</t>
  </si>
  <si>
    <t>Cod bancă</t>
  </si>
  <si>
    <t>Categorie vehicul</t>
  </si>
  <si>
    <t>Clasă emisii</t>
  </si>
  <si>
    <t>Greutate maximă admisă</t>
  </si>
  <si>
    <t>Tip de unitate de bord (Tip OBU)</t>
  </si>
  <si>
    <t>Modalitatea de livrare a unității de bord</t>
  </si>
  <si>
    <t>Număr card carburant</t>
  </si>
  <si>
    <t>Dată expirare card carburant</t>
  </si>
  <si>
    <t>Numele titularului vehiculului / Numele companiei</t>
  </si>
  <si>
    <t>Nume</t>
  </si>
  <si>
    <t>Tipul semnăturii</t>
  </si>
  <si>
    <t>Nume oraș</t>
  </si>
  <si>
    <t>Nume stradă</t>
  </si>
  <si>
    <t>Număr stradă</t>
  </si>
  <si>
    <t>în conformitate cu Registrul Comerţului</t>
  </si>
  <si>
    <t>dacă nu este atribuit, lăsați necompletat</t>
  </si>
  <si>
    <t>completate numai de companiile slovace</t>
  </si>
  <si>
    <t>inclusiv număr stradă, etaj etc.</t>
  </si>
  <si>
    <t>A nu se completa dacă face parte dintr-un nume de stradă sau oraș</t>
  </si>
  <si>
    <t>numai caracterele „0..9”, „A..Z”</t>
  </si>
  <si>
    <t>la această adresă de e-mail va fi trimis un login/parolă pentru accesul la portal</t>
  </si>
  <si>
    <t>Fără a include numărul imobilului, etajul etc.</t>
  </si>
  <si>
    <t>Nu trebuie completat dacă este parte din numele străzii sau numele orașului</t>
  </si>
  <si>
    <t>S49 din actele vehiculului</t>
  </si>
  <si>
    <t>T49 din actele vehiculului</t>
  </si>
  <si>
    <t>P49 din documentele vehiculului [mm]</t>
  </si>
  <si>
    <t>Q49 din documentele vehiculului [mm]</t>
  </si>
  <si>
    <t>R49 din documentele vehiculului [mm]</t>
  </si>
  <si>
    <t>Data și ora înmatriculării vehiculului (în format AAAA/LL/ZZ HH24:MM:SS)</t>
  </si>
  <si>
    <t>trebuie să corespundă exact plăcuței de înmatriculare așa cum este menționat în documentul de înmatriculare al vehiculului (de exemplu, utilizarea cratimelor, a caracterelor speciale și a spațiilor).</t>
  </si>
  <si>
    <t>1 - Camion 3,5t-12t
2 - Camion&gt; 12t și 2 axe
3 - Camion&gt; 12t și 3 axe
4 - Camion&gt; 12t &amp; 4 axe
5 - Camion&gt; 12t și 5+ axe
6 - Autobuz 3,5t-12t
7 - Autobuz&gt; 12t</t>
  </si>
  <si>
    <t>G din documentele vehiculului [kg]</t>
  </si>
  <si>
    <t>J din documentele vehiculului</t>
  </si>
  <si>
    <t>Colectare la punctul de distribuție/contact - 1</t>
  </si>
  <si>
    <t>Data în format AAAA / LL</t>
  </si>
  <si>
    <t>dacă diferă de numele oficial al companiei</t>
  </si>
  <si>
    <t>în conformitate cu cartea de identitate</t>
  </si>
  <si>
    <t>în cazul în care persoana împuternicită semnează, este necesară transmiterea unei copii scanate a autorizației (procură)</t>
  </si>
  <si>
    <t>persoană autorizată - în conformitate cu împuternicirea, persoană împuternicită - adresa societății</t>
  </si>
  <si>
    <t>Formular de comandă OMV SmartPass - vehicule suplimentare și modificări</t>
  </si>
  <si>
    <t>Clientul este responsabil pentru acuratețea datelor din formularul de înregistrare. Informațiile inexacte sau incomplete pot duce la întârzieri în procesul de înregistrare. Vă rugăm să verificați conținutul înainte de a trimite. Datele incorecte necesare pentru calcularea corectă a taxelor de trecere (de exemplu, greutăți, clasa de emisii, axe/osii, categorii de vehicule etc.) vor duce la o modificare a contractului inițial, iar diferența rezultată a taxelor va fi percepută retroactiv.</t>
  </si>
  <si>
    <t>Înregistrări existente/doar vehicule suplimentare</t>
  </si>
  <si>
    <t>Nu (doar alte vehicule)</t>
  </si>
  <si>
    <t>1 - persoana împuternicită</t>
  </si>
  <si>
    <t>Informațiile Companiei</t>
  </si>
  <si>
    <t>Persoana care semnează contractul</t>
  </si>
  <si>
    <t>Adresa companiei</t>
  </si>
  <si>
    <t>Datele de identificare fiscală ale companiei</t>
  </si>
  <si>
    <t>Datele vehiculului</t>
  </si>
  <si>
    <t>maxim</t>
  </si>
  <si>
    <t>Obligatoriu</t>
  </si>
  <si>
    <t>Emitent card</t>
  </si>
  <si>
    <t>Număr client</t>
  </si>
  <si>
    <t>Emitentul cardului și numărul clientului OK</t>
  </si>
  <si>
    <t>Emitentul cardului și numărul clientului nu se potrivesc cu datele introduse anterior</t>
  </si>
  <si>
    <t>Numărul cardului este deja folosit</t>
  </si>
  <si>
    <t>Informații clienți OMV</t>
  </si>
  <si>
    <t>Informații card OMV</t>
  </si>
  <si>
    <t>Verificați data</t>
  </si>
  <si>
    <t>Dacă sunt necesare 2 semnături, completați și persoana 2</t>
  </si>
  <si>
    <t>Limbă</t>
  </si>
  <si>
    <t>Nu completați</t>
  </si>
  <si>
    <t>Ultimele 6 cifre ale 7101xxxxxxxxxxxxxx tipărite pe card</t>
  </si>
  <si>
    <t>Luna de expirare</t>
  </si>
  <si>
    <t>Număr întreg card (18 cifre) - câmp automat</t>
  </si>
  <si>
    <t>Fără spații libere</t>
  </si>
  <si>
    <t>selectați doar dacă EURO 6 și CNG / LNG / BIO sau o combinație de motorină sau benzină + CNG / LNG / BIO</t>
  </si>
  <si>
    <t>Combinație greșită Tipul de combustibil și clasa de emisii</t>
  </si>
  <si>
    <t>Data nașterii</t>
  </si>
  <si>
    <t>Nume companie / Nume și prenume</t>
  </si>
  <si>
    <t>Țară de rezidență a companiei</t>
  </si>
  <si>
    <t>Tip de identificare fiscală</t>
  </si>
  <si>
    <t>Număr fiscal al companiei / CUI</t>
  </si>
  <si>
    <t>Țară</t>
  </si>
  <si>
    <t>Prefix internațional</t>
  </si>
  <si>
    <t>Prefix și număr</t>
  </si>
  <si>
    <t>Tip telefon</t>
  </si>
  <si>
    <t>Categoria vehiculului</t>
  </si>
  <si>
    <t>companie de stat</t>
  </si>
  <si>
    <t>societate pe acțiuni (SA)</t>
  </si>
  <si>
    <t>societate cu răspundere limitată (SRL)</t>
  </si>
  <si>
    <t>persoană fizică autorizată (PFA)</t>
  </si>
  <si>
    <t>cooperativă</t>
  </si>
  <si>
    <t>întreprindere municipală</t>
  </si>
  <si>
    <t>autoritate municipală</t>
  </si>
  <si>
    <t xml:space="preserve">
grupare europeană de interes economic</t>
  </si>
  <si>
    <t>societate europeană</t>
  </si>
  <si>
    <t>Număr de TVA intracomunitar (cod de țară + număr de TVA)</t>
  </si>
  <si>
    <t>persoană fizică sau client în afara UE</t>
  </si>
  <si>
    <t>telefon mobil</t>
  </si>
  <si>
    <t>telefon fix</t>
  </si>
  <si>
    <t>Lungimea vehiculului</t>
  </si>
  <si>
    <t>Lățimea vehiculului</t>
  </si>
  <si>
    <t>Înălțimea vehiculului</t>
  </si>
  <si>
    <t>Înălțime pe puntea față</t>
  </si>
  <si>
    <t>Clasa filtrului de particule</t>
  </si>
  <si>
    <t>Servicii</t>
  </si>
  <si>
    <t>TIS-PL Franța</t>
  </si>
  <si>
    <t>VIA-T Spania</t>
  </si>
  <si>
    <t>Polonia (A4)</t>
  </si>
  <si>
    <t>Belgia</t>
  </si>
  <si>
    <t>Germania</t>
  </si>
  <si>
    <t>Elveția</t>
  </si>
  <si>
    <t>Posibilitate de reducere TIS-PL Franța</t>
  </si>
  <si>
    <t>toate
(APPR + AREA + SANEF + SAPN)</t>
  </si>
  <si>
    <t>Combustibil</t>
  </si>
  <si>
    <t>Greutatea neîncărcată a capului tractor / Greutate de operare</t>
  </si>
  <si>
    <t>TVA comunitar</t>
  </si>
  <si>
    <t>Cod de identificare fiscală european</t>
  </si>
  <si>
    <t>DA</t>
  </si>
  <si>
    <t>NU</t>
  </si>
  <si>
    <t>numai cifre 710109xxxxxxxxxxxx</t>
  </si>
  <si>
    <t>Formular de înregistrare OMV SmartPass</t>
  </si>
  <si>
    <t>de exemplu RO0123456789</t>
  </si>
  <si>
    <t>de exemplu +40</t>
  </si>
  <si>
    <t>Brojač sekvenci ugovora</t>
  </si>
  <si>
    <t>ID ugovora</t>
  </si>
  <si>
    <t>Naziv ulice i broj</t>
  </si>
  <si>
    <t>Šifra zemlje</t>
  </si>
  <si>
    <t>Vrsta kompanije</t>
  </si>
  <si>
    <t>Naziv kompanije</t>
  </si>
  <si>
    <t>ID organizacije</t>
  </si>
  <si>
    <t>Pravni oblik privrednog registra</t>
  </si>
  <si>
    <t>Sud privrednog registra</t>
  </si>
  <si>
    <t>Broj unosa u privredni registar</t>
  </si>
  <si>
    <t>Odeljak u privrednom registru</t>
  </si>
  <si>
    <t>Sedište kompanije</t>
  </si>
  <si>
    <t>Ime grada</t>
  </si>
  <si>
    <t>Ime ulice</t>
  </si>
  <si>
    <t>Broj ulice</t>
  </si>
  <si>
    <t>Poštanski broj</t>
  </si>
  <si>
    <t>Grad/naselje</t>
  </si>
  <si>
    <t>Šifra banke</t>
  </si>
  <si>
    <t>Maks. dozvoljena težina vozila</t>
  </si>
  <si>
    <r>
      <t>Vrs</t>
    </r>
    <r>
      <rPr>
        <sz val="10"/>
        <color theme="1"/>
        <rFont val="Arial"/>
        <family val="2"/>
      </rPr>
      <t>ta onboard jedinice</t>
    </r>
    <r>
      <rPr>
        <sz val="10"/>
        <color theme="1"/>
        <rFont val="Arial"/>
        <family val="2"/>
        <charset val="238"/>
      </rPr>
      <t xml:space="preserve"> (OBU)</t>
    </r>
  </si>
  <si>
    <t>Metoda isporuke OBJ</t>
  </si>
  <si>
    <t>Prezime vlasnika / Naziv organizacije</t>
  </si>
  <si>
    <t>u skladu sa privrednim registrom</t>
  </si>
  <si>
    <t>Ako nije dodeljeno, ostavite prazno polje</t>
  </si>
  <si>
    <t>popunjavaju samo slovačke kompanije</t>
  </si>
  <si>
    <t>uključujući broj ulice, sprat itd.</t>
  </si>
  <si>
    <t>ne sme se popuniti ako je deo naziva ulice ili naziva grada</t>
  </si>
  <si>
    <t>ne uključujući broj ulice, sprat itd.</t>
  </si>
  <si>
    <t>S49 iz Potvrde o registraciji</t>
  </si>
  <si>
    <t>T49 iz Potvrde o registraciji</t>
  </si>
  <si>
    <t>P49 iz Potvrde o registraciji [mm]</t>
  </si>
  <si>
    <t>Q49 iz Potvrde o registraciji [mm]</t>
  </si>
  <si>
    <t>R49 iz Potvrde o registraciji [mm]</t>
  </si>
  <si>
    <t>Datum i vreme registracije vozila (format YYYY/MM/DD HH24:MM:SS)</t>
  </si>
  <si>
    <t>mora odgovarati pravopisu registarske tablice naznačene u dokumentu o registraciji vozila (npr. upotreba crtica, posebnih znakova i razmaka).</t>
  </si>
  <si>
    <t xml:space="preserve">1 - Kamion 3,5t-12t
2 - Kamion &gt;12t i 2 osovine
3 - Kamion &gt;12t i 3 osovine
4 - Kamion &gt;12t i 4 osovine
5 - Kamion &gt;12t i 5+ osovina
6 - Autobus 3,5t-12t
7 - Autobus &gt;12t
</t>
  </si>
  <si>
    <t>F.3 iz Potvrde o registraciji [kg]</t>
  </si>
  <si>
    <t>G iz Potvrde o registraciji [kg]</t>
  </si>
  <si>
    <t>normalno - 1
sa eksternom antenom - 2</t>
  </si>
  <si>
    <t>traženi metod isporuke
Preuzimanje na mestu distribucije/kontakta - 1</t>
  </si>
  <si>
    <t>dozvoljene su samo cifre
710101xxxxxxxxxxxx</t>
  </si>
  <si>
    <t>Datum u formatu godina/mesec</t>
  </si>
  <si>
    <t>Ako se razlikuje od Klijenta</t>
  </si>
  <si>
    <t>u skladu sa ličnim identifikacionim brojem</t>
  </si>
  <si>
    <t>u slučaju potpisa ovlašćenog lica, potrebno je poslati skeniranu kopiju ovlašćenja (punomoćje)</t>
  </si>
  <si>
    <t>ovlašćeno lice - u skladu sa punomoćjem, statutarno lice - adresa firme</t>
  </si>
  <si>
    <t>OMV SmartPass porudžbenica</t>
  </si>
  <si>
    <t>OMV SmartPass porudžbenica - dodatna vozila i promene</t>
  </si>
  <si>
    <t>Korisnik je odgovoran za tačnost podataka u obrascu za registraciju. Netačni ili nepotpuni podaci mogu dovesti do kašnjenja u procesu registracije. Proverite sadržaj pre slanja. Netačni podaci koji su potrebni za ispravan obračun putarina (npr. težine, emisiona klasa, osovine, kategorija vozila...) će dovesti do izmene originalnog ugovora a posledične razlike u cenama putarina će se naplaćivati retrospektivno.</t>
  </si>
  <si>
    <t>Samo postojeća registracija / dodatna vozila</t>
  </si>
  <si>
    <t>1 - statutarno lice</t>
  </si>
  <si>
    <t>2 - ovlašćeno lice</t>
  </si>
  <si>
    <t>Informacije o korisnicima</t>
  </si>
  <si>
    <t>Ugovor potpisao</t>
  </si>
  <si>
    <t>Adresa kompanije</t>
  </si>
  <si>
    <t>Adresa isporuke (obavezno u slučaju da su podaci
 različiti od onih pod "Adresom kompanije")</t>
  </si>
  <si>
    <t>Informacije o bankovnom računu</t>
  </si>
  <si>
    <t>Informacije o registru preduzeća</t>
  </si>
  <si>
    <t>maks.</t>
  </si>
  <si>
    <t>Prvih 6 cifara kartice, koje počinju sa 7101</t>
  </si>
  <si>
    <t>cifra 7-12 na vašoj kartici, bez nula na početku</t>
  </si>
  <si>
    <t>Izdavalac kartice i broj korisnika su ispravni</t>
  </si>
  <si>
    <t>Broj izdavaoca kartice i broj korisnika se ne podudaraju sa prethodnim unosom</t>
  </si>
  <si>
    <t>Broj kartice je već korišćen</t>
  </si>
  <si>
    <t>Informacije o OMV korisniku</t>
  </si>
  <si>
    <t>ako su potrebna 2 potpisa, popunite i za 2. lice</t>
  </si>
  <si>
    <t>Lice 1</t>
  </si>
  <si>
    <t>Lice 2</t>
  </si>
  <si>
    <t>Ne popunjavajte</t>
  </si>
  <si>
    <t>Poslednjih 6 cifara od 7101xxxxxxxxxxxxxx odštampanih na kartici</t>
  </si>
  <si>
    <t>Pun broj kartice (18 cifara) - automatsko polje</t>
  </si>
  <si>
    <t>Nema praznina/razmaka</t>
  </si>
  <si>
    <t>izabrati samo ako je EURO 6 &amp; CNG/LNG/BIO ili kombinacija dizela ili benzina + CNG/LNG/BIO</t>
  </si>
  <si>
    <t>Pogrešna kombinacija vrste goriva i klase emisije</t>
  </si>
  <si>
    <t>dan/mesec/godina</t>
  </si>
  <si>
    <t>Obavezno za DE pretplatu</t>
  </si>
  <si>
    <t>Naziv kompanije / ime i prezime</t>
  </si>
  <si>
    <t>Vrsta br. fiskalne identifikacije</t>
  </si>
  <si>
    <t>ID fiskalne identifikacije</t>
  </si>
  <si>
    <t>Zemlje</t>
  </si>
  <si>
    <t>Međunarodni prefiks</t>
  </si>
  <si>
    <t>Prefiks i broj</t>
  </si>
  <si>
    <t>Vrsta telefona</t>
  </si>
  <si>
    <t>državno preduzeće</t>
  </si>
  <si>
    <t>akcionarsko društvo</t>
  </si>
  <si>
    <t>društvo sa ograničenom odgovornošću</t>
  </si>
  <si>
    <t>javno akcionarsko društvo</t>
  </si>
  <si>
    <t>komanditno društvo</t>
  </si>
  <si>
    <t>samozaposleno (fizičko) lice</t>
  </si>
  <si>
    <t>zadruga</t>
  </si>
  <si>
    <t>organizaciona jedinica preduzeća</t>
  </si>
  <si>
    <t>organizaciona jedinica stranog lica</t>
  </si>
  <si>
    <t>opštinsko preduzeće</t>
  </si>
  <si>
    <t>opštinska vlast</t>
  </si>
  <si>
    <t>evropska ekonomska interesna grupa</t>
  </si>
  <si>
    <t>fizičko lice ili korisnik van EU</t>
  </si>
  <si>
    <t>mobilni telefon</t>
  </si>
  <si>
    <t>fiksni telefon</t>
  </si>
  <si>
    <t>Dužina vozila</t>
  </si>
  <si>
    <t>Širina vozila</t>
  </si>
  <si>
    <t>Visina vozila</t>
  </si>
  <si>
    <t>Visina na prvoj osovini</t>
  </si>
  <si>
    <t>Vrsta točka</t>
  </si>
  <si>
    <t>Identifikacioni broj vozila</t>
  </si>
  <si>
    <t>Klasa filtera za čestice</t>
  </si>
  <si>
    <t>Usluge</t>
  </si>
  <si>
    <t>TIS-PL Francuska</t>
  </si>
  <si>
    <t>VIA-T Španija</t>
  </si>
  <si>
    <t>Poljska (A4)</t>
  </si>
  <si>
    <t>Belgija</t>
  </si>
  <si>
    <t>LKW Maut Nemačka</t>
  </si>
  <si>
    <t>Skandinavija</t>
  </si>
  <si>
    <t>Bugarska</t>
  </si>
  <si>
    <t>Švajcarska</t>
  </si>
  <si>
    <t>TIS-PL francuska opcija za rabat</t>
  </si>
  <si>
    <t>sve
(APPR + AREA + SANEF + SAPN)</t>
  </si>
  <si>
    <t>Neopterećena težina traktora</t>
  </si>
  <si>
    <t>PDV zajednice</t>
  </si>
  <si>
    <t>Evropski fiskalni ID</t>
  </si>
  <si>
    <t>Пореден номер на договора</t>
  </si>
  <si>
    <t>ИД на договора</t>
  </si>
  <si>
    <t>Дата и час на регистрация</t>
  </si>
  <si>
    <t>Име на улица и номер</t>
  </si>
  <si>
    <t>Код на страната</t>
  </si>
  <si>
    <t>Тип на компанията</t>
  </si>
  <si>
    <t>Име на компанията</t>
  </si>
  <si>
    <t>Данъчен ИД на организацията</t>
  </si>
  <si>
    <t>ИД на организацията</t>
  </si>
  <si>
    <t>Правна форма във фирмения регистър</t>
  </si>
  <si>
    <t>Съд на фирмения регистър</t>
  </si>
  <si>
    <t>Номер на вписване във фирмения регистър</t>
  </si>
  <si>
    <t>Раздел във фирмения регистър</t>
  </si>
  <si>
    <t>Националност на компанията</t>
  </si>
  <si>
    <t>Име на града</t>
  </si>
  <si>
    <t>Име на улица</t>
  </si>
  <si>
    <t>Банков код</t>
  </si>
  <si>
    <t>Категория превозно средство</t>
  </si>
  <si>
    <t>Клас на емисии</t>
  </si>
  <si>
    <t>Макс. допустимо тегло на превозното средство</t>
  </si>
  <si>
    <t>Тип на бордовото устройство</t>
  </si>
  <si>
    <t>Метод на доставка на бордовото устройство</t>
  </si>
  <si>
    <t>Номер на картата за гориво</t>
  </si>
  <si>
    <t>Дата на валидност на картата за гориво</t>
  </si>
  <si>
    <t>Последно име на собственика / Име на организацията</t>
  </si>
  <si>
    <t>Последно име</t>
  </si>
  <si>
    <t>съгласно фирмения регистър</t>
  </si>
  <si>
    <t>ако няма назначен, оставете празно</t>
  </si>
  <si>
    <t>ISO формат (3166, alfa-2)</t>
  </si>
  <si>
    <t>включва номер на улица, етаж и др.</t>
  </si>
  <si>
    <t>не трябва да се попълва, ако е част от името на улица или името на града</t>
  </si>
  <si>
    <t>само знаците „0..9“, „A..Z“</t>
  </si>
  <si>
    <t>на този имейл адрес ще изпратим потребителското име/парола за акаунта в интернет портала</t>
  </si>
  <si>
    <t>не включва номер на улица, етаж, и др.</t>
  </si>
  <si>
    <t>Дата и час на регистрация на превозното средство (формат ГГГГ/ММ/ДД ЧЧ24:ММ:СС)</t>
  </si>
  <si>
    <t>трябва да съответства точно на изписването на регистрационната табела, посочена в документа за регистрация на превозното средство (напр. използване на тирета, специални знаци и интервали).</t>
  </si>
  <si>
    <t>1 - Камион 3,5т.- 12т. 2 - Камион &gt;12т. &amp; 2 оси 3 - Камион &gt;12 т. &amp; 3 оси 4 - Камион &gt;12 т. &amp; 4 оси 5 - Камион &gt;12 т. &amp; 5+ оси 6 - Автобус 3,5 т.-12 т. 7 - Автобус &gt;12 т.</t>
  </si>
  <si>
    <t>EURO 0 - 0 
EURO 1 - 1 
EURO 2 - 2 
EURO 3 - 3 
EURO 4 - 4 
EURO 5 - 5 
EURO 6 - 6 
EEV - 9</t>
  </si>
  <si>
    <t>нормален - 1 с външна антена - 2</t>
  </si>
  <si>
    <t>поискан метод на доставка Получаване в центъра за дистрибуция /точката за контакт - 1</t>
  </si>
  <si>
    <t>допускат се само цифри 710101xxxxxxxxxxxx</t>
  </si>
  <si>
    <t>Дата във формат ГГГГ/ММ</t>
  </si>
  <si>
    <t>ако се различава от данните за Клиента</t>
  </si>
  <si>
    <t>в случай, че подписва упълномощеното лице, е необходимо да се изпрати сканирано копие от упълномощаването (пълномощното)</t>
  </si>
  <si>
    <t>упълномощено лице - съгласно пълномощно, законен представител - фирмен адрес</t>
  </si>
  <si>
    <t>OMV SmartPass регистрационен формуляр</t>
  </si>
  <si>
    <t>OMV SmartPass регистрационен формуляр - допълнителни превозни средства и промени</t>
  </si>
  <si>
    <t>Клиентът е отговорен за точността на данните в регистрационната форма. Неточни или непълни данни могат да доведат до забавяне на процеса на регистрация. Моля, проверете съдържанието преди да го изпратите. Ако бъдат посочени неточни данни, необходими за правилното изчисляване на тол таксите (напр. тегло, клас на емисии, оси, категория превозно средство,…) това ще доведе до изменение на оригиналния документ и получената разлика в тол таксите ще бъде начислена със задна дата.</t>
  </si>
  <si>
    <t>Съществуваща регистрация / само за допълнителни превозни средства</t>
  </si>
  <si>
    <t>Не (само за допълнителни превозни средства)</t>
  </si>
  <si>
    <t>1 - законен представител</t>
  </si>
  <si>
    <t>Информация за клиента</t>
  </si>
  <si>
    <t>Договорът е подписан от</t>
  </si>
  <si>
    <t>Фирмен адрес</t>
  </si>
  <si>
    <t>Адрес за доставка (задължителни в случай, че данните са различни от тези, посочени във "Фирмен адрес")</t>
  </si>
  <si>
    <t>Информация за банковата сметка</t>
  </si>
  <si>
    <t>Информация от фирмения регистър</t>
  </si>
  <si>
    <t>Превозно средство</t>
  </si>
  <si>
    <t>макс.</t>
  </si>
  <si>
    <t>Издател на картата</t>
  </si>
  <si>
    <t>1-вите 6 цифри на вашата карта, започваща с 7101</t>
  </si>
  <si>
    <t>Номер на клиент</t>
  </si>
  <si>
    <t>цифри 7-12 на вашата карта, без нули в началото</t>
  </si>
  <si>
    <t>Издателят на картата и клиентският номер са OK</t>
  </si>
  <si>
    <t>Издателят на картата и клиентският номер не съответстват на предишно въведените от Вас</t>
  </si>
  <si>
    <t>Номерът на картата е вече използван</t>
  </si>
  <si>
    <t xml:space="preserve">Информация за OMV клиент </t>
  </si>
  <si>
    <t>Информация за OMV карта</t>
  </si>
  <si>
    <t>ако са нужни 2 подписа, моля, попълнете и лице 2</t>
  </si>
  <si>
    <t>Не попълвай</t>
  </si>
  <si>
    <t>Последните 6 цифри от 7101xxxxxxxxxxxxxx отпечатани на картата</t>
  </si>
  <si>
    <t>месец на валидност</t>
  </si>
  <si>
    <t>година на валидност</t>
  </si>
  <si>
    <t>Пълен номер на картата (18 цифри) – автоматично поле</t>
  </si>
  <si>
    <t>без празни символи /интервали</t>
  </si>
  <si>
    <t>тип гориво</t>
  </si>
  <si>
    <t>изберете само EURO 6 &amp; CNG/LNG/BIO или комбинация от дизел или бензин + CNG/LNG/BIO</t>
  </si>
  <si>
    <t>Грешна комбинация на типа гориво и класа емисии</t>
  </si>
  <si>
    <t>ДД/ММ/ГГГГ</t>
  </si>
  <si>
    <t>Име на компанията / Фамилия и име</t>
  </si>
  <si>
    <t>Тип на фискалния идентификационен номер</t>
  </si>
  <si>
    <t>Фискален идентификационен ИД</t>
  </si>
  <si>
    <t>Страна</t>
  </si>
  <si>
    <t>международен префикс</t>
  </si>
  <si>
    <t>префикс и номер</t>
  </si>
  <si>
    <t>тип телефон</t>
  </si>
  <si>
    <t>Европейски клас превозно средство</t>
  </si>
  <si>
    <t>държавно предприятие</t>
  </si>
  <si>
    <t>акционерно дружество</t>
  </si>
  <si>
    <t>дружество с ограничена отговорност</t>
  </si>
  <si>
    <t>Публично акционерно дружество</t>
  </si>
  <si>
    <t>командитно дружество</t>
  </si>
  <si>
    <t>самонаето (физическо) лице</t>
  </si>
  <si>
    <t>кооператив</t>
  </si>
  <si>
    <t>организационно подразделение на търговско предприятие</t>
  </si>
  <si>
    <t>организационно подразделение на чуждестранно лице</t>
  </si>
  <si>
    <t>общинско предприятие</t>
  </si>
  <si>
    <t>общински орган</t>
  </si>
  <si>
    <t>европейско обединение по икономически интереси</t>
  </si>
  <si>
    <t>европейска общност</t>
  </si>
  <si>
    <r>
      <t xml:space="preserve"> </t>
    </r>
    <r>
      <rPr>
        <sz val="10"/>
        <color rgb="FF000000"/>
        <rFont val="Arial"/>
        <family val="2"/>
        <charset val="204"/>
      </rPr>
      <t xml:space="preserve">вътре-общностен ДДС номер </t>
    </r>
  </si>
  <si>
    <t>физическо лице или клиент извън ЕС</t>
  </si>
  <si>
    <t>мобилен телефон</t>
  </si>
  <si>
    <t>стационарен телефон</t>
  </si>
  <si>
    <t>Дължина на превозно средство</t>
  </si>
  <si>
    <t>Ширина на превозно средство</t>
  </si>
  <si>
    <t>Височина на превозно средство</t>
  </si>
  <si>
    <t>Височина при предния мост</t>
  </si>
  <si>
    <t>Тип колело</t>
  </si>
  <si>
    <t>Идентификационен номер на превозното средство</t>
  </si>
  <si>
    <t>Клас на филтъра за твърди частици</t>
  </si>
  <si>
    <t>Услуги</t>
  </si>
  <si>
    <t>TIS-PL Франция</t>
  </si>
  <si>
    <t>VIA-T Испания</t>
  </si>
  <si>
    <t>Полша (A4)</t>
  </si>
  <si>
    <t>Белгия</t>
  </si>
  <si>
    <t>LKW Maut Германия</t>
  </si>
  <si>
    <t>Скандинавия</t>
  </si>
  <si>
    <t>България</t>
  </si>
  <si>
    <t>Швейцария</t>
  </si>
  <si>
    <t>TIS-PL възможност за отстъпки във Франция</t>
  </si>
  <si>
    <t>всички 
(APPR + AREA + SANEF + SAPN)</t>
  </si>
  <si>
    <t>Гориво</t>
  </si>
  <si>
    <t>Тегло на влекача без товар</t>
  </si>
  <si>
    <t>Общностен ДДС</t>
  </si>
  <si>
    <t>Европейски фискален ИД</t>
  </si>
  <si>
    <t>ДА</t>
  </si>
  <si>
    <t>НЕ</t>
  </si>
  <si>
    <t>BG123456789</t>
  </si>
  <si>
    <t>напр. +359</t>
  </si>
  <si>
    <t>напр. BG0123456789</t>
  </si>
  <si>
    <t>Общо тегло на състав от превозни средства (ППС + тегленото ПС)</t>
  </si>
  <si>
    <t>Регистрационен номер</t>
  </si>
  <si>
    <t>Минимален брой оси</t>
  </si>
  <si>
    <t>Italy</t>
  </si>
  <si>
    <t>GO Austria</t>
  </si>
  <si>
    <t>GO Österreich</t>
  </si>
  <si>
    <t>GO Rakousko</t>
  </si>
  <si>
    <t>GO Rakúsko</t>
  </si>
  <si>
    <t xml:space="preserve">GO Ausztria </t>
  </si>
  <si>
    <t>GO Австрия</t>
  </si>
  <si>
    <t>GO Austrija</t>
  </si>
  <si>
    <t>Italy TELEPASS</t>
  </si>
  <si>
    <t>Italien TELEPASS</t>
  </si>
  <si>
    <t>Itálie TELEPASS</t>
  </si>
  <si>
    <t>Taliansko TELEPASS</t>
  </si>
  <si>
    <t>Olaszország TELEPASS</t>
  </si>
  <si>
    <t>Italia TELEPASS</t>
  </si>
  <si>
    <t>Италия TELEPASS</t>
  </si>
  <si>
    <t>Italija TELEPASS</t>
  </si>
  <si>
    <t>VIAVERDE Portugal</t>
  </si>
  <si>
    <t xml:space="preserve">VIAVERDE Portugalsko </t>
  </si>
  <si>
    <t xml:space="preserve">VIAVERDE Portugália </t>
  </si>
  <si>
    <t>VIAVERDE Portugalia</t>
  </si>
  <si>
    <t>VIAVERDE Португалия</t>
  </si>
  <si>
    <t>MANDATORY FOR ITALIAN TOLL SUBSCRIPTION</t>
  </si>
  <si>
    <t>POVINNÉ PRO AKTIVACI ITALSKÉHO MÝTA</t>
  </si>
  <si>
    <t>POVINNÉ PRE AKTIVÁCIU TALIANSKEHO MÝTA</t>
  </si>
  <si>
    <t>Community licence nr.</t>
  </si>
  <si>
    <t>Community Licence  Start date</t>
  </si>
  <si>
    <t>Community Licence Start date</t>
  </si>
  <si>
    <t>Community Licence Expiry date</t>
  </si>
  <si>
    <t>Legal representative First Name (Prénom)</t>
  </si>
  <si>
    <t xml:space="preserve">Legal representative Last Name (Nom) </t>
  </si>
  <si>
    <t>Position</t>
  </si>
  <si>
    <t>City of birth</t>
  </si>
  <si>
    <t>Country of birth</t>
  </si>
  <si>
    <t>Legal representative data</t>
  </si>
  <si>
    <t>Ownership</t>
  </si>
  <si>
    <t>in ownership</t>
  </si>
  <si>
    <t>financial lease</t>
  </si>
  <si>
    <t>long-term lease</t>
  </si>
  <si>
    <t>rent to buy</t>
  </si>
  <si>
    <t>in ownership with registration certificate not yet issued</t>
  </si>
  <si>
    <t>for sale with retention of title</t>
  </si>
  <si>
    <t>usufruct</t>
  </si>
  <si>
    <t>registered in another state</t>
  </si>
  <si>
    <t>held for another reason</t>
  </si>
  <si>
    <t>napr. +421</t>
  </si>
  <si>
    <t>például +36</t>
  </si>
  <si>
    <t xml:space="preserve">Číslo povolení k provozování nákladní silniční dopravy </t>
  </si>
  <si>
    <t>Číslo povolenia na prevádzkovanie nákladnej cestnej dopravy</t>
  </si>
  <si>
    <t>Közúti árufuvarozási engedély száma</t>
  </si>
  <si>
    <t>Začátek platnosti povolení</t>
  </si>
  <si>
    <t>Začiatok platnosti povolenia</t>
  </si>
  <si>
    <t>Az engedély érvényességének kezdete</t>
  </si>
  <si>
    <t>Konec platnosti povolení</t>
  </si>
  <si>
    <t>Koniec platnosti povolenia</t>
  </si>
  <si>
    <t>Az engedély lejárta</t>
  </si>
  <si>
    <t>Jméno zákonního zástupce</t>
  </si>
  <si>
    <t>Meno zákonného zástupcu</t>
  </si>
  <si>
    <t>Přijímení zákonního zástupce</t>
  </si>
  <si>
    <t>Priezvisko zákonného zástupcu</t>
  </si>
  <si>
    <t>Pozice</t>
  </si>
  <si>
    <t>Pozícia</t>
  </si>
  <si>
    <t>Beosztás</t>
  </si>
  <si>
    <t>Město/obec narození</t>
  </si>
  <si>
    <t>Mesto/obec narodenia</t>
  </si>
  <si>
    <t>Země narození</t>
  </si>
  <si>
    <t>Krajina narodenia</t>
  </si>
  <si>
    <t>Údaje o zákonném zástupci</t>
  </si>
  <si>
    <t>Údaje o zákonnom zástupcovi</t>
  </si>
  <si>
    <t>Vlastnictví vozidla</t>
  </si>
  <si>
    <t>Vlastníctvo vozidla</t>
  </si>
  <si>
    <t>ve vlastnictví zákazníka</t>
  </si>
  <si>
    <t>vo vlastníctve zákazníka</t>
  </si>
  <si>
    <t>finanční leasing</t>
  </si>
  <si>
    <t>finančný lízing</t>
  </si>
  <si>
    <t>operativní leasing</t>
  </si>
  <si>
    <t>operatívny lízing</t>
  </si>
  <si>
    <t>pronájem za úcelem prodeje/koupy</t>
  </si>
  <si>
    <t>prenájom za účelom predaja/kúpy</t>
  </si>
  <si>
    <t>zákazník, technický průkaz ještě nebyl vydán</t>
  </si>
  <si>
    <t>zákazník, technický preukaz ešte nebol vydaný</t>
  </si>
  <si>
    <t>na prodej s výhradou vlastnictví</t>
  </si>
  <si>
    <t>na predaj s výhradou vlastníctva</t>
  </si>
  <si>
    <t>právo na užívání</t>
  </si>
  <si>
    <t>právo na užívanie</t>
  </si>
  <si>
    <t>registrované v zahraničí</t>
  </si>
  <si>
    <t>jiné</t>
  </si>
  <si>
    <t>iné</t>
  </si>
  <si>
    <t>Mandatory for Italian toll subscription</t>
  </si>
  <si>
    <t>Verpflichtend für IT-Abonnement</t>
  </si>
  <si>
    <t>Povinný údaj pro aktivaci italského mýta</t>
  </si>
  <si>
    <t>Povinný údaj pre aktiváciu IT mýta</t>
  </si>
  <si>
    <t>Mandatory for German subscription</t>
  </si>
  <si>
    <t>INFORMATION VEHICULE</t>
  </si>
  <si>
    <t>Nom de la Société</t>
  </si>
  <si>
    <t>Name of the  company</t>
  </si>
  <si>
    <t>nb: The license plate associated to the Telepass OBU and registered in the system must always correspond exactly to what is reported on the vehicle registration document (dashes, spaces etc)</t>
  </si>
  <si>
    <t>N° Immatriculation Tracteur</t>
  </si>
  <si>
    <t>pays d'immatri-culation du tracteur</t>
  </si>
  <si>
    <t>classe véhicule</t>
  </si>
  <si>
    <t>norme euro</t>
  </si>
  <si>
    <t>titulaire propriétaire</t>
  </si>
  <si>
    <t>N° OBU TELEPASS</t>
  </si>
  <si>
    <t>OBU TYPE</t>
  </si>
  <si>
    <t>tractor’s plate number</t>
  </si>
  <si>
    <t>tractor’s country of registration</t>
  </si>
  <si>
    <t>EURO emission class</t>
  </si>
  <si>
    <t>owner holder</t>
  </si>
  <si>
    <t>J</t>
  </si>
  <si>
    <t>V9</t>
  </si>
  <si>
    <t>C</t>
  </si>
  <si>
    <r>
      <t xml:space="preserve">in </t>
    </r>
    <r>
      <rPr>
        <sz val="10"/>
        <color rgb="FFFF0000"/>
        <rFont val="Calibri"/>
        <family val="2"/>
        <scheme val="minor"/>
      </rPr>
      <t>RED</t>
    </r>
    <r>
      <rPr>
        <sz val="10"/>
        <color rgb="FF808080"/>
        <rFont val="Calibri"/>
        <family val="2"/>
        <scheme val="minor"/>
      </rPr>
      <t xml:space="preserve"> no discounts</t>
    </r>
  </si>
  <si>
    <r>
      <t>Yes/</t>
    </r>
    <r>
      <rPr>
        <b/>
        <sz val="10"/>
        <color theme="5"/>
        <rFont val="Calibri"/>
        <family val="2"/>
        <scheme val="minor"/>
      </rPr>
      <t>NO</t>
    </r>
    <r>
      <rPr>
        <b/>
        <sz val="10"/>
        <color rgb="FF00B050"/>
        <rFont val="Calibri"/>
        <family val="2"/>
        <scheme val="minor"/>
      </rPr>
      <t xml:space="preserve">           </t>
    </r>
    <r>
      <rPr>
        <b/>
        <sz val="10"/>
        <color theme="5"/>
        <rFont val="Calibri"/>
        <family val="2"/>
        <scheme val="minor"/>
      </rPr>
      <t>if NO: copy of leasing/location doc is requested</t>
    </r>
  </si>
  <si>
    <t>type vehicle licence:</t>
  </si>
  <si>
    <t>Obavezno za IT pretplatu</t>
  </si>
  <si>
    <t>Broj licence zajednice</t>
  </si>
  <si>
    <t xml:space="preserve">Početak važenja licence zajednice </t>
  </si>
  <si>
    <t xml:space="preserve">Datum isteka licence zajednice </t>
  </si>
  <si>
    <t>Zakonski zastupnik ime</t>
  </si>
  <si>
    <t>Zakonski zastupnik prezime</t>
  </si>
  <si>
    <t>Naziv pozicije</t>
  </si>
  <si>
    <t>Mesto rođenja</t>
  </si>
  <si>
    <t>Država rođenja</t>
  </si>
  <si>
    <t>Podaci o zakonskom zastupniku</t>
  </si>
  <si>
    <t>Vlasništvo</t>
  </si>
  <si>
    <t>U vlasništvu</t>
  </si>
  <si>
    <t>finansijski lizing</t>
  </si>
  <si>
    <t>dugoročni lizing</t>
  </si>
  <si>
    <t>najam</t>
  </si>
  <si>
    <t>u vlasništvu sa još neizdatom potvrdom o registraciji</t>
  </si>
  <si>
    <t>za prodaju uz zadržavanje prava vlasništva</t>
  </si>
  <si>
    <t>plodouživanje</t>
  </si>
  <si>
    <t>registrovan u drugoj državi</t>
  </si>
  <si>
    <t>održan iz drugog razloga</t>
  </si>
  <si>
    <t>npr. +381</t>
  </si>
  <si>
    <t>Data eliberare licență</t>
  </si>
  <si>
    <t>Data expirare licență</t>
  </si>
  <si>
    <t>Prenume Reprezentant Legal</t>
  </si>
  <si>
    <t>Nume Reprezentant Legal</t>
  </si>
  <si>
    <t>Funcția</t>
  </si>
  <si>
    <t>Locul nașterii</t>
  </si>
  <si>
    <t>Țara natală</t>
  </si>
  <si>
    <t>Date Reprezentant Legal</t>
  </si>
  <si>
    <t>Leasing Financiar</t>
  </si>
  <si>
    <t xml:space="preserve">Obligatoriu pentru activarea taxelor în Italia </t>
  </si>
  <si>
    <t>OLASZ ÚTDÍJ IGÉNYLÉSE ESETÉN KÖTELEZŐ</t>
  </si>
  <si>
    <t>1 - Tehergépjármű 3,5t-12t
2 - Tehergépjármű &gt;12t és 2 tengely
3 - Tehergépjármű &gt;12t és 3 tengely
4 - Tehergépjármű &gt;12t és 4 tengely
5 - Tehergépjármű &gt;12t és 5+ tengely
6 - Autóbusz 3,5t-12t
7 - Autóbusz &gt;12t</t>
  </si>
  <si>
    <t>amennyiben nem aláírásra jogosult személy írja alá, kérjük, küldje meg az aláírási jogot igazoló meghatalmazás scannelt példányát</t>
  </si>
  <si>
    <t>Nem kötelező adat</t>
  </si>
  <si>
    <t>a kártya első 6 számjegye, a 7101 számmal kezdődően</t>
  </si>
  <si>
    <t>Üres helyek/szóközök nélkül!</t>
  </si>
  <si>
    <t>Körzetszám és telefonszám</t>
  </si>
  <si>
    <t>európai társaság</t>
  </si>
  <si>
    <t>Közösségi adószám (országkód + adószám)</t>
  </si>
  <si>
    <t xml:space="preserve">Lengyelország 
(A4 autópálya) </t>
  </si>
  <si>
    <t xml:space="preserve">Németország </t>
  </si>
  <si>
    <t xml:space="preserve">Mindegyik 
(APPR + AREA + SANEF + SAPN) </t>
  </si>
  <si>
    <t>Jogi képviselő keresztneve</t>
  </si>
  <si>
    <t>Jogi képviselő vezetékneve</t>
  </si>
  <si>
    <t>Jogi képviselő adatai</t>
  </si>
  <si>
    <t>Tulajdonjog</t>
  </si>
  <si>
    <t>saját tulajdon</t>
  </si>
  <si>
    <t>pénzügyi lízing</t>
  </si>
  <si>
    <t>hosszú távú lízing</t>
  </si>
  <si>
    <t>bérletből vásárlás ("rent-to-buy" konstrukció)</t>
  </si>
  <si>
    <t>saját tulajdon, forgalmi engedély még nincs kiadva</t>
  </si>
  <si>
    <t>eladó, tulajdonjog-fenntartással</t>
  </si>
  <si>
    <t>haszonélvezet</t>
  </si>
  <si>
    <t>más államban regisztrálva</t>
  </si>
  <si>
    <t>egyéb</t>
  </si>
  <si>
    <t>Cégnév / Vezetéknév és keresztnév</t>
  </si>
  <si>
    <t>OMV üzemanyagkártya száma</t>
  </si>
  <si>
    <t>Járműazonosító szám (alvázszám)</t>
  </si>
  <si>
    <t>E from Registration certificate</t>
  </si>
  <si>
    <t>E aus Fahrzeugpapieren</t>
  </si>
  <si>
    <t xml:space="preserve">E z dokumentů vozidla </t>
  </si>
  <si>
    <t>Țara de rezidență</t>
  </si>
  <si>
    <t>Număr înmatriculare</t>
  </si>
  <si>
    <t>Număr minim de axe (osii)</t>
  </si>
  <si>
    <t>E din documentele vehiculului</t>
  </si>
  <si>
    <t>Adresa de livrare (obligatorie în cazul în care datele sunt diferite de cele din „Adresa companiei”)</t>
  </si>
  <si>
    <t>Primele 6 cifre ale cardului dvs., începând cu 7101</t>
  </si>
  <si>
    <t>Cifrele 7-12 de pe card, fără zerouri la început</t>
  </si>
  <si>
    <t>Obligatoriu pentru activarea taxelor în Germania</t>
  </si>
  <si>
    <t xml:space="preserve">societatea în nume colectiv </t>
  </si>
  <si>
    <t>societatea în comandită simplă</t>
  </si>
  <si>
    <t>unitatea organizatorică a firmei</t>
  </si>
  <si>
    <t>unitatea organizatorică a persoanei străine</t>
  </si>
  <si>
    <t>Tipul roții</t>
  </si>
  <si>
    <t xml:space="preserve">Numărul de identificare al vehiculului </t>
  </si>
  <si>
    <t>Număr Licență Comunitară</t>
  </si>
  <si>
    <t>Proprietarul autovehiculului</t>
  </si>
  <si>
    <t>Deținut de client (în proprietate)</t>
  </si>
  <si>
    <t>Închiriere (pe termen lung)</t>
  </si>
  <si>
    <t>Închiriere autovehicul cu dreptul de a fi cumpărat</t>
  </si>
  <si>
    <t>Deținut de client (certificatul de înregistrare nu este emis încă)</t>
  </si>
  <si>
    <t>Autovehiculul este pus în vânzare, dar clientul are dreptul sa îl utilizeze</t>
  </si>
  <si>
    <t>Drept de uzufruct</t>
  </si>
  <si>
    <t>Autovehicul este înregistrat in altă țară</t>
  </si>
  <si>
    <t>Alt tip de proprietate al autovehiculului</t>
  </si>
  <si>
    <t>DD/MM/RRRR</t>
  </si>
  <si>
    <t>ZZ/LL/AAAA</t>
  </si>
  <si>
    <t>E z dokumentov vozidla</t>
  </si>
  <si>
    <t>OMV SmartPass Order Form - data modification</t>
  </si>
  <si>
    <t>OMV SmartPass registračný formulár pre dodatočné zmeny v registrácii</t>
  </si>
  <si>
    <t>OMV Smartpass registrační formulář - změna udajú</t>
  </si>
  <si>
    <t>OPM</t>
  </si>
  <si>
    <t>Română</t>
  </si>
  <si>
    <t>Pravni status kompanije</t>
  </si>
  <si>
    <t>PIB kompanije</t>
  </si>
  <si>
    <t>Minimalni broj osovina</t>
  </si>
  <si>
    <t>Emisiona klasa vozila</t>
  </si>
  <si>
    <t>Maksimalna težina vozila sa prikolicom</t>
  </si>
  <si>
    <t>+381xxxxxxxxxx</t>
  </si>
  <si>
    <t>na ovu e-mail adresu ćemo poslati prijavu/lozinku naloga internet portala</t>
  </si>
  <si>
    <t>Zemlja kompanije</t>
  </si>
  <si>
    <t>EU kategorija vozila</t>
  </si>
  <si>
    <t>evropsko udruženje</t>
  </si>
  <si>
    <r>
      <rPr>
        <sz val="7"/>
        <rFont val="Times New Roman"/>
        <family val="1"/>
      </rPr>
      <t xml:space="preserve"> </t>
    </r>
    <r>
      <rPr>
        <sz val="10"/>
        <rFont val="Arial"/>
        <family val="2"/>
        <charset val="238"/>
      </rPr>
      <t xml:space="preserve">PDV broj unutar zajednice </t>
    </r>
  </si>
  <si>
    <t>Cod Fiscal / INDO</t>
  </si>
  <si>
    <t>Număr de înregistrare la Camera Inregistrarii de Stat</t>
  </si>
  <si>
    <t>Tara de rezidenta</t>
  </si>
  <si>
    <t>Nr înmatriculare</t>
  </si>
  <si>
    <t>Număr minim de osii (axe)</t>
  </si>
  <si>
    <t>în conformitate cu Camera Inregistrarii de Stat</t>
  </si>
  <si>
    <t>targa di veicolo in proprietà</t>
  </si>
  <si>
    <t>targa di veicolo in disponibilità a titolo di locazione finanziara</t>
  </si>
  <si>
    <t>targa di veicolo in disponibilità a titolo di locazione a lunga durata</t>
  </si>
  <si>
    <t>targa di veicolo in disponibilità a titolo di rent to buy</t>
  </si>
  <si>
    <t>targa di veicolo in proprietà con carta di circolazione ancora non emessa</t>
  </si>
  <si>
    <t>targa di veicolo in disponibilità a titolo di vendita con patto di riservato dominio</t>
  </si>
  <si>
    <t>targa di veicolo in disponibilità a titolo di usufrutto</t>
  </si>
  <si>
    <t>targa di veicolo immatriculato in altro stato</t>
  </si>
  <si>
    <t>targa di veicolo detenuto ad altro titolo</t>
  </si>
  <si>
    <t>de exemplu +373</t>
  </si>
  <si>
    <t>E от Свидетелството
 за регистрация</t>
  </si>
  <si>
    <t xml:space="preserve">Задължителни само ако се монтира филтър за фини частици в превозното средство. 
</t>
  </si>
  <si>
    <t>S49 от Свидетелството
 за регистрация</t>
  </si>
  <si>
    <t>T49 от Свидетелството
 за регистрация</t>
  </si>
  <si>
    <t>P49 от Свидетелството
 за регистрация [mm]</t>
  </si>
  <si>
    <t>Q49 от Свидетелството
 за регистрация [mm]</t>
  </si>
  <si>
    <t>R49 от Свидетелството
 за регистрация [mm]</t>
  </si>
  <si>
    <t>F.3 от Свидетелството
 за регистрация [kg]</t>
  </si>
  <si>
    <t>G от Свидетелството
 за регистрация [kg]</t>
  </si>
  <si>
    <t>J от Свидетелството
 за регистрация</t>
  </si>
  <si>
    <t>ЗАДЪЛЖИТЕЛНО ЗА АБОНАМЕНТ ЗА ИТАЛИАНСКИ ПЪТНИ ТАКСИ</t>
  </si>
  <si>
    <t>Задължително за абонамент за немски пътни такси</t>
  </si>
  <si>
    <t>Лиценз на Общността за превоз №</t>
  </si>
  <si>
    <t>начална дата</t>
  </si>
  <si>
    <t>крайна дата</t>
  </si>
  <si>
    <t>Законен представител - име</t>
  </si>
  <si>
    <t>Законен представител - фамилия</t>
  </si>
  <si>
    <t>Позиция</t>
  </si>
  <si>
    <t>Град на раждане</t>
  </si>
  <si>
    <t>Държава на раждане</t>
  </si>
  <si>
    <t>Данни на законен представител</t>
  </si>
  <si>
    <t>Собственост</t>
  </si>
  <si>
    <t>в собственост</t>
  </si>
  <si>
    <t>финансов лизинг</t>
  </si>
  <si>
    <t>дългосрочен лизинг</t>
  </si>
  <si>
    <t>отдаване под наем с цел закупуване</t>
  </si>
  <si>
    <t>в собственост с все още неиздадено удостоверение за регистрация</t>
  </si>
  <si>
    <t>за продажба със запазване на собствеността</t>
  </si>
  <si>
    <t>право на ползване</t>
  </si>
  <si>
    <t>регистрирани в друга държава</t>
  </si>
  <si>
    <t>друг вид собственост на камиона</t>
  </si>
  <si>
    <t>Задължително за абонамент за италиански пътни такси</t>
  </si>
  <si>
    <r>
      <rPr>
        <sz val="10"/>
        <rFont val="Arial"/>
        <family val="2"/>
      </rPr>
      <t>Obavezno samo ako je filter za čestice</t>
    </r>
    <r>
      <rPr>
        <sz val="10"/>
        <color rgb="FFFF0000"/>
        <rFont val="Arial"/>
        <family val="2"/>
      </rPr>
      <t xml:space="preserve"> </t>
    </r>
    <r>
      <rPr>
        <sz val="10"/>
        <color theme="1"/>
        <rFont val="Arial"/>
        <family val="2"/>
        <charset val="238"/>
      </rPr>
      <t xml:space="preserve">ugrađen u vozilo.
</t>
    </r>
  </si>
  <si>
    <t>Pogonsko gorivo</t>
  </si>
  <si>
    <t>npr. 123456789</t>
  </si>
  <si>
    <t>Straße und Hausnr.</t>
  </si>
  <si>
    <t>Firma</t>
  </si>
  <si>
    <t>Handelsregister Rechtsform</t>
  </si>
  <si>
    <t>Handelsregister  Amtsgericht</t>
  </si>
  <si>
    <t>Amtliches Kennzeichen</t>
  </si>
  <si>
    <t>Min. Achsenanzahl</t>
  </si>
  <si>
    <t>Fahrzeuggerätetyp (OBU Typ)</t>
  </si>
  <si>
    <t>Besitzer Nachname/Firma</t>
  </si>
  <si>
    <t>Nur von slowakischen Unternehmen auszufüllen</t>
  </si>
  <si>
    <t>ISO-Format (3166, Alfa-2)</t>
  </si>
  <si>
    <t>Straße ohne Hausnummer, Stockwerk, etc.</t>
  </si>
  <si>
    <t>Nicht ausfüllen wenn die Hausnummer bereits Bestandteil der Straße oder des Stadtnamens ist.</t>
  </si>
  <si>
    <t>nur Zeichen "0..9" und "A…Z" sind erlaubt</t>
  </si>
  <si>
    <t xml:space="preserve">+43xxxxxxxxxx </t>
  </si>
  <si>
    <t>muß genau dem Kennzeichen im Fahrzeugdoument entsprechen (zB:  Verwendung von "-", Spezial- und Leerzeichen)</t>
  </si>
  <si>
    <t>VERPFLICHTEND FÜR DIE AKTIVIERUNG DER IT-MAUT</t>
  </si>
  <si>
    <t>gemäß Personalausweis</t>
  </si>
  <si>
    <t>falls eine Bevollmächtigter unterschreibt, muss ein Vollmachtscan gesendet werden</t>
  </si>
  <si>
    <t>Bevollmächtigter - gemäß Vollmacht, statutarischer Vertreter - Firmenanschrift</t>
  </si>
  <si>
    <t>OMV SmartPass-Mautregistrierung - Änderung von Daten</t>
  </si>
  <si>
    <t>Der Kunde haftet für die Richtigkeit der Angaben im Bestellformular. Ungenaue oder unvollständige Daten können zu Verzögerungen bei der Registrierung führen. Bitte überprüfen Sie den Inhalt vor dem Absenden. Falsche Angaben zu Daten, die für eine ordnungsgemäße Berechnung der Mautgebühren erforderlich sind (z. B. Gewichte, Emissionsklasse, Achsen, Fahrzeugkategorie usw.), führen zu einer Änderung des ursprünglichen Vertrags, und die daraus resultierende Differenz der Mautgebühren wird nachträglich berechnet.</t>
  </si>
  <si>
    <t>2 - Bevollmächtigter</t>
  </si>
  <si>
    <t>Kundendaten</t>
  </si>
  <si>
    <t>Zustellanschrift  (falls anders als Geschäftsanschrift)</t>
  </si>
  <si>
    <t>Pflichtangabe</t>
  </si>
  <si>
    <t>Ziffer 7-12 auf Ihrer Karte, ohne Nullen am Anfang</t>
  </si>
  <si>
    <t>OMV Cardkunde</t>
  </si>
  <si>
    <t>wenn 2 Unterschriften erforderlich sind bitte auch die Person 2 ausfüllen</t>
  </si>
  <si>
    <t>Nicht ausfüllen</t>
  </si>
  <si>
    <t>Die letzten 6 Ziffern von 7101xxxxxxxxxxxxxx auf der Karte gedruckt</t>
  </si>
  <si>
    <t>Wählen Sie nur bei EURO 6 &amp; CNG / LNG / BIO oder einer Kombination aus Diesel oder Benzin + CNG / LNG / BIO</t>
  </si>
  <si>
    <t>TT/MM/JJJJ</t>
  </si>
  <si>
    <t>Verpflichtend für die Aktivierung der deutschen Maut</t>
  </si>
  <si>
    <t>Straße und Hausnummer</t>
  </si>
  <si>
    <t>staatliches Unternehmen</t>
  </si>
  <si>
    <t>Aktiengesellschaft</t>
  </si>
  <si>
    <t>Gesellschaft mit beschränkter Haftung</t>
  </si>
  <si>
    <t>Offene Handelsgesellschaft</t>
  </si>
  <si>
    <t>Kommanditgesellschaft</t>
  </si>
  <si>
    <t>selbstständige (natürliche) Person</t>
  </si>
  <si>
    <t>Genossenschaft</t>
  </si>
  <si>
    <t>Organisationseinheit des Unternehmens</t>
  </si>
  <si>
    <t>Organisationseinheit einer ausländischen Person</t>
  </si>
  <si>
    <t>kommunaler Betrieb</t>
  </si>
  <si>
    <t xml:space="preserve">Gemeindeamt </t>
  </si>
  <si>
    <t>Europäische wirtschaftliche Interessenvereinigung</t>
  </si>
  <si>
    <t>Europäische Gesellschaft</t>
  </si>
  <si>
    <t>Innergemeinschaftliche UID  (Ländercode + Umsatzsteuer-Identifikationsnummer)</t>
  </si>
  <si>
    <t>Gemeinschaftslizenz</t>
  </si>
  <si>
    <t>Beginn der Gültigkeit der Gemeinschaftslizenz</t>
  </si>
  <si>
    <t>Ende der Gültigkeit der Gemeinschaftslizenz</t>
  </si>
  <si>
    <t>Vorname des gesetzlichen Vertreters</t>
  </si>
  <si>
    <t>Name des gesetzlichen Vertreters</t>
  </si>
  <si>
    <t>Geburtsort</t>
  </si>
  <si>
    <t>Geburtsland</t>
  </si>
  <si>
    <t>Angaben über den gesetzlichen Vertreter</t>
  </si>
  <si>
    <t>Besitz</t>
  </si>
  <si>
    <t>im Besitz</t>
  </si>
  <si>
    <t>Finanzierungsleasing</t>
  </si>
  <si>
    <t>Operate-Leasing</t>
  </si>
  <si>
    <t>Miete zum Zweck des Kaufs/Verkaufs</t>
  </si>
  <si>
    <t>im Besitz mit noch nicht ausgestellter Zulassungsbescheinigung</t>
  </si>
  <si>
    <t>zum Verkauf mit Eigentumsvorbehalt</t>
  </si>
  <si>
    <t>Nutzungsrecht</t>
  </si>
  <si>
    <t>registriert im Ausland</t>
  </si>
  <si>
    <t>Anderes</t>
  </si>
  <si>
    <t>MD</t>
  </si>
  <si>
    <t>Mandatory only if a particulate filter is installed in the vehicle.</t>
  </si>
  <si>
    <t>Pflichtangabe für ein Fahrzeug, dass Rußpartikelfilter eingebaut hat.</t>
  </si>
  <si>
    <t>Povinny údaj pro vozidlo, které má instalován filtr pevních částic.</t>
  </si>
  <si>
    <t xml:space="preserve">Povinný údaj pre vozidlo, ktoré má inštalovaný filter pevných častíc.
</t>
  </si>
  <si>
    <t>Kötelező információ olyan járművek esetében, amelyekben részecskeszűrő van felszerelve.</t>
  </si>
  <si>
    <t>Povinný údaj pro aktivaci Německého mýtného</t>
  </si>
  <si>
    <t>Povinný údaj pre aktiváciu Nemeckého mýta</t>
  </si>
  <si>
    <t>2 osovine - 2
3 osovine - 3
4 osovine - 4
5 osovina - 5
6 osovina - 6
7 osovina - 7</t>
  </si>
  <si>
    <t>Număr de telefon</t>
  </si>
  <si>
    <t>1 - limited liability company; 2 - self-employed; 3 - other</t>
  </si>
  <si>
    <t>1 - Gesellschaft mit beschränkter Haftung; 2 - selbstständig; 3 - andere</t>
  </si>
  <si>
    <t>1 - spoločnosť s ručením obmedzeným; 2 - samostatne zárobkovo činná osoba; 3 - iné</t>
  </si>
  <si>
    <t>1 - společnost s ručením omezeným; 2 - osoba samostatně výdělečně činná; 3 - jiné</t>
  </si>
  <si>
    <t>Legal form</t>
  </si>
  <si>
    <t>M2 &amp; M3</t>
  </si>
  <si>
    <t>L from vehicle documents
2 axles - 2
3 axles - 3
4 axles - 4
5 axles - 5
6 axles - 6
7 axles - 7</t>
  </si>
  <si>
    <t>P.3 from Registration certificate
Diesel - 1
Other - 2</t>
  </si>
  <si>
    <t>P.3 aus Fahrzeugpapieren
Diesel - 1
Andere - 2</t>
  </si>
  <si>
    <t>P.3 z dokumentů vozidla 
Diesel - 1
Jiné - 2</t>
  </si>
  <si>
    <t>P.3 z dokumentov vozidla
Diesel - 1
Iné - 2</t>
  </si>
  <si>
    <t>P.3 din documentele vehiculului
Diesel - 1
Alt combustibil - 2</t>
  </si>
  <si>
    <t>L aus Fahrzeugdokumenten 
2 Achsen - 2
3 Achsen - 3
4 Achsen- 4
5 Achsen - 5
6 Achsen - 6
7 Achsen - 7</t>
  </si>
  <si>
    <t>L z dokumentů vozidla
2 nápravy - 2
3 nápravy - 3
4 nápravy - 4
5 náprav - 5
6 náprav - 6
7 náprav - 7</t>
  </si>
  <si>
    <t>L z dokumentov vozidla
2 nápravy - 2
3 nápravy - 3
4 nápravy - 4
5 náprav - 5
6 náprav - 6
7 náprav - 7</t>
  </si>
  <si>
    <t>L iz dokumentov o vozilih
2 osi – 2
3 osi – 3
4 osi – 4
5 osi in več – 5</t>
  </si>
  <si>
    <t>L din actele vehiculului
2 axe - 2
3 axe - 3
4 axe - 4
5 axe - 5
6 axe - 6
7 axe - 7</t>
  </si>
  <si>
    <t>L от документите на превозното средство 
2 оси - 2 
3 оси - 3 
4 оси - 4 
5 оси - 5 
6 оси - 6 
7 оси - 7</t>
  </si>
  <si>
    <t>L z dokumentów pojazdu
2 osie - 2
3 osie - 3
4 osie - 4
5 lub więcej osi - 5</t>
  </si>
  <si>
    <t>Araç belgelerinden L
2 Aks: 2
3 Aks: 3
4 Aks: 4
5 ve daha fazla aks: 6</t>
  </si>
  <si>
    <t>P.3 от Свидетелството
 за регистрация
1 - дизел
2 - друго</t>
  </si>
  <si>
    <t>1 - dizel
2 - drugo</t>
  </si>
  <si>
    <t>P.3 iz dokumenta o vozilu</t>
  </si>
  <si>
    <t>Polonia KAS</t>
  </si>
  <si>
    <t>Poland KAS</t>
  </si>
  <si>
    <t>Polen KAS</t>
  </si>
  <si>
    <t>Polsko KAS</t>
  </si>
  <si>
    <t>Poľsko KAS</t>
  </si>
  <si>
    <t>Lengyelország KAS</t>
  </si>
  <si>
    <t>Полша KAS</t>
  </si>
  <si>
    <t>Poljska KAS</t>
  </si>
  <si>
    <t xml:space="preserve">KX- K ONE </t>
  </si>
  <si>
    <t>Oligatoriu doar pentru vehicule maxim Euro IV.
Informația se regăsește în Certificatul de Conformitate</t>
  </si>
  <si>
    <t xml:space="preserve"> F.3 = 7. din documentele vehiculului [kg]</t>
  </si>
  <si>
    <t>(F.3)</t>
  </si>
  <si>
    <t>Masă maximă tehnic admisibilă a ansamblului (vehicul + remorcă)</t>
  </si>
  <si>
    <t xml:space="preserve">Maximum technically permissible weight </t>
  </si>
  <si>
    <t>technisch zulässige Gesamtmasse</t>
  </si>
  <si>
    <t>Maximální technicky přístupná hmotnost</t>
  </si>
  <si>
    <t>Najväčšia technicky prípustná celková hmotnosť</t>
  </si>
  <si>
    <t>Együttes tömeg</t>
  </si>
  <si>
    <t>Greutatea maximă tehnic admisă</t>
  </si>
  <si>
    <t>Максимално технически допустимо тегло</t>
  </si>
  <si>
    <t>Maksimalna tehnički dozvoljena težina</t>
  </si>
  <si>
    <t>fuel tank(s) capacity (in litres)</t>
  </si>
  <si>
    <t>Tankvolumen (in Liter)</t>
  </si>
  <si>
    <t>Objem palivové nádrže (v litrech)</t>
  </si>
  <si>
    <t>Objem palivovej nádrže</t>
  </si>
  <si>
    <t>вместимост на резервоара(ите) за гориво (в литри)</t>
  </si>
  <si>
    <t>Kapacitet rezervoara( u litrima)</t>
  </si>
  <si>
    <t>Date of first registration / Initial Vehicle Registration Date</t>
  </si>
  <si>
    <t>Initial Vehicle Registration Date</t>
  </si>
  <si>
    <t>erstmalige Zulassung des Fahrzeuges</t>
  </si>
  <si>
    <t>Datum první registrace vozidla</t>
  </si>
  <si>
    <t>Dátum prvej evidencie vozidla (rok výroby)</t>
  </si>
  <si>
    <t>Első nyilvántartásba vétel időpontja</t>
  </si>
  <si>
    <t>Data primei înmatriculări / Data inițială a înmatriculării vehiculului</t>
  </si>
  <si>
    <t>Дата на първа регистрация / Дата на първоначална регистрация на превозното средство</t>
  </si>
  <si>
    <t>Datum prve registracije/prva registracija vozila</t>
  </si>
  <si>
    <t>CO₂ emissions in g/t-km (not in g/km)</t>
  </si>
  <si>
    <t>CO₂ in g/t-km (nicht in g/km)</t>
  </si>
  <si>
    <t>CO₂ v g/t-km (ne v g/km)</t>
  </si>
  <si>
    <t>CO₂ v g/t-km (nie v g/km)</t>
  </si>
  <si>
    <t>CO₂-kibocsátás g/t-km-ban (g/km-ban helytelen)</t>
  </si>
  <si>
    <t>Emisii CO₂ în g/t-km (nu în g/km)</t>
  </si>
  <si>
    <t>Емисии на CO₂ в g/t-km (не в g/km)</t>
  </si>
  <si>
    <t>Emisija CO₂ u g/t-km</t>
  </si>
  <si>
    <t>Vehicle subgroup</t>
  </si>
  <si>
    <t>Fahrzeuguntergruppe</t>
  </si>
  <si>
    <t>Podskupina vozidla</t>
  </si>
  <si>
    <t>Gépjármű(al)csoport</t>
  </si>
  <si>
    <t>Subgrup de vehicule</t>
  </si>
  <si>
    <t>Подгрупа на превозното средство</t>
  </si>
  <si>
    <t>Podgrupa vozila</t>
  </si>
  <si>
    <t>Type of bodywork / car body type /chassis type</t>
  </si>
  <si>
    <t xml:space="preserve">Kód karoserie </t>
  </si>
  <si>
    <t xml:space="preserve">Kód karosérie </t>
  </si>
  <si>
    <t>Alváz típusa</t>
  </si>
  <si>
    <t>Tip caroserie/ tip șasiu</t>
  </si>
  <si>
    <t>Тип каросерия / тип каросерия / тип шаси</t>
  </si>
  <si>
    <t>Vrsta karoserije / tip karoserije automobila /tip šasije</t>
  </si>
  <si>
    <t>Cabin type</t>
  </si>
  <si>
    <t>Cabin type - sleeper cab [yes/no]</t>
  </si>
  <si>
    <t>Kabinentyp - Führerhausmit Liegeplatz [ja/nein]</t>
  </si>
  <si>
    <t>Typ kabiny - spací kabina [ano/ne]</t>
  </si>
  <si>
    <t>Typ kabíny - spacia kabína [áno/nie]</t>
  </si>
  <si>
    <t>Kabin típusa - hálófülke [igen/nem]</t>
  </si>
  <si>
    <t>Tip cabină - cabina de dormit [da/nu]</t>
  </si>
  <si>
    <t>Тип кабина - спална кабина [да/не]</t>
  </si>
  <si>
    <t>Tip kabine - kabina za spavanje [da/ne]</t>
  </si>
  <si>
    <t>Tip cabină</t>
  </si>
  <si>
    <t>Engine power</t>
  </si>
  <si>
    <t>Max. Motorleistung (kW)</t>
  </si>
  <si>
    <t>Max. výkon (kW)</t>
  </si>
  <si>
    <t>Najväčší výkon motora</t>
  </si>
  <si>
    <t>Legnagyobb leadott teljesítmény (kW)</t>
  </si>
  <si>
    <t>Puterea motorului</t>
  </si>
  <si>
    <t>Мощност на двигателя</t>
  </si>
  <si>
    <t>Snaga motora</t>
  </si>
  <si>
    <t>Engine displacement / engine capacity</t>
  </si>
  <si>
    <t>Engine capacity</t>
  </si>
  <si>
    <t>Hubraum</t>
  </si>
  <si>
    <t>Zdvihový objem motoru</t>
  </si>
  <si>
    <t>Zdvihový objem motora</t>
  </si>
  <si>
    <t>P.1: hengerűrtartalom (cm3)</t>
  </si>
  <si>
    <t>Capacitatea motorului</t>
  </si>
  <si>
    <t>Обем на двигателя / капацитет на двигателя</t>
  </si>
  <si>
    <t>Zapremina motora / kapacitet motora</t>
  </si>
  <si>
    <t>Drive axles / Tractor trailing axles/ Number of Driven Axles</t>
  </si>
  <si>
    <t>Number of Driven Axles</t>
  </si>
  <si>
    <t>Angetriebene Achsen</t>
  </si>
  <si>
    <t>Poháněné nápravy</t>
  </si>
  <si>
    <t>Poháňané nápravy</t>
  </si>
  <si>
    <t>Hajtott tengelyek száma</t>
  </si>
  <si>
    <t>Axe motor/ Axe trase ale tractorului / Număr de osii motoare</t>
  </si>
  <si>
    <t>Задвижващи оси / Влекателни оси на трактора / Брой задвижващи оси</t>
  </si>
  <si>
    <t>Pogonske osovine / Osovine za vuču traktora / Broj pogonskih osovina</t>
  </si>
  <si>
    <t>CO₂ Class</t>
  </si>
  <si>
    <t>CO₂-Emmissionsklasse</t>
  </si>
  <si>
    <t>Třída emisí CO₂</t>
  </si>
  <si>
    <t>Trieda emisií CO₂</t>
  </si>
  <si>
    <t>CO₂-kibocsátási osztály</t>
  </si>
  <si>
    <r>
      <t>Clasa CO</t>
    </r>
    <r>
      <rPr>
        <vertAlign val="subscript"/>
        <sz val="10"/>
        <color theme="1"/>
        <rFont val="Arial"/>
        <family val="2"/>
      </rPr>
      <t>2</t>
    </r>
  </si>
  <si>
    <t>CO₂ клас</t>
  </si>
  <si>
    <t>CO₂ klasa</t>
  </si>
  <si>
    <t>optional (needed if vehicle subgroup is missing)</t>
  </si>
  <si>
    <t>Optional (needed if vehicle subgroup is missing)</t>
  </si>
  <si>
    <t>Optional (notwendig wenn Fahrzeuguntergruppe fehlt)</t>
  </si>
  <si>
    <t>Volitelné (potřeba, pokud chybí podskupina vozidel)</t>
  </si>
  <si>
    <t>Nepovinné (potrebné, ak chýba podskupina vozidiel)</t>
  </si>
  <si>
    <t>Opțional (necesar în cazul lipsei subgrupului de vehicule)</t>
  </si>
  <si>
    <t>незадължително (необходимо, ако липсва подгрупа на превозното средство)</t>
  </si>
  <si>
    <t>Opciono( ukoliko nedostaje podgrupa vozila)</t>
  </si>
  <si>
    <t>Certificate of Conformity (COC)</t>
  </si>
  <si>
    <t>Konformitätsbescheinigung</t>
  </si>
  <si>
    <t>Osvědčení o shodě</t>
  </si>
  <si>
    <t>Osvedčenie o zhode</t>
  </si>
  <si>
    <t>Certificat de conformitate</t>
  </si>
  <si>
    <t>Удостоверение за съответствие (COC)</t>
  </si>
  <si>
    <t>Potvrda o sukladnosti (COC)</t>
  </si>
  <si>
    <t>Customer Information File (CIF)</t>
  </si>
  <si>
    <t>Kundeninformationsdatei (CIF)</t>
  </si>
  <si>
    <t>Soubor informací o zákazníkovi</t>
  </si>
  <si>
    <t>Súbor informácií o zákazníkovi</t>
  </si>
  <si>
    <t>Fișă informații client (CIF)</t>
  </si>
  <si>
    <t>Файл с информация за клиента (CIF)</t>
  </si>
  <si>
    <t>Datoteka s podacima o klijentu (CIF)</t>
  </si>
  <si>
    <t>F.1</t>
  </si>
  <si>
    <t>W</t>
  </si>
  <si>
    <t>B</t>
  </si>
  <si>
    <t xml:space="preserve">B z dokumentů vozidla
</t>
  </si>
  <si>
    <t xml:space="preserve">B z dokumentov vozidla
</t>
  </si>
  <si>
    <t>B din documentele vehiculului
Dacă datele F.2 nu sunt disponibile, indicați F.3</t>
  </si>
  <si>
    <t xml:space="preserve">B от Свидетелство за регистрация </t>
  </si>
  <si>
    <t xml:space="preserve">B iz Potvrde o registraciji </t>
  </si>
  <si>
    <t>V.7; 49.5 (COC); 2.3 (CIF)</t>
  </si>
  <si>
    <t>V.7 from Registration certificate; 49.5 (COC); 2.3 (CIF)</t>
  </si>
  <si>
    <t>V.7 iz Potvrde o registraciji; 49.5 (COC); 2.3 (CIF)</t>
  </si>
  <si>
    <t>49.7 (COC); 1.1.15 (CIF)</t>
  </si>
  <si>
    <t>J.2, 38 (COC)</t>
  </si>
  <si>
    <t>J.2 aus Fahrzeugpapieren , 38 (COC)</t>
  </si>
  <si>
    <t>J.2 z dokumentů vozidla, 38 (COC)</t>
  </si>
  <si>
    <t>J.2 z dokumentov vozidla, 38 (COC)</t>
  </si>
  <si>
    <t>J.2 iz Potvrde o registraciji;  38 (COC)</t>
  </si>
  <si>
    <t>1.1.13 (CIF)</t>
  </si>
  <si>
    <t>P.2; 27.1 (COC); 1.2.1 (CIF)</t>
  </si>
  <si>
    <t>P.1</t>
  </si>
  <si>
    <t>P.1 from Registration certificate [cm3]</t>
  </si>
  <si>
    <t>P.1 aus Fahrzeugpapieren [cm3]</t>
  </si>
  <si>
    <t>P.1 z dokumentů vozidla [cm3]</t>
  </si>
  <si>
    <t>P.1 z dokumentov vozidla [cm3]</t>
  </si>
  <si>
    <t>P.1 din documentele vehiculului [cm3]</t>
  </si>
  <si>
    <t>P.1 от Свидетелство за регистрация [cm3]</t>
  </si>
  <si>
    <t>P.1 iz Potvrde o registraciji [cm3]</t>
  </si>
  <si>
    <t>L.1; 3 (COC); 1.1.3 (CIF)</t>
  </si>
  <si>
    <t>L.1 from Registration certificate; 3 (COC); 1.1.3 (CIF)</t>
  </si>
  <si>
    <t>L.1 din documentele vehiculului; 3 (COC); 1.1.3 (CIF)</t>
  </si>
  <si>
    <t>L.1 iz Potvrde o registraciji; 3 (COC); 1.1.3 (CIF)</t>
  </si>
  <si>
    <t>V.10</t>
  </si>
  <si>
    <t>V.10 from Registration certificate</t>
  </si>
  <si>
    <t>V.10 din documentele vehiculului</t>
  </si>
  <si>
    <t>V.10 iz Potvrde o registraciji</t>
  </si>
  <si>
    <t>[dd-mm-yyyy]</t>
  </si>
  <si>
    <t>[tt-mm-jjjj]</t>
  </si>
  <si>
    <t>[dd-mm-rrrr]</t>
  </si>
  <si>
    <t>[nn-hh-éééé]</t>
  </si>
  <si>
    <t>[zz-ll-aaaa]</t>
  </si>
  <si>
    <t>[дд-мм-гггг]</t>
  </si>
  <si>
    <t>[dd-mm-gggg]</t>
  </si>
  <si>
    <t>P.3 aus Fahrzeugpapieren [kW]; 27.1 (COC); 1.2.1 (CIF)
Diesel - 1
Andere - 2</t>
  </si>
  <si>
    <t>P.3 iz Potvrde o registraciji
1 - dizel
2 - drugo</t>
  </si>
  <si>
    <t>P.3 z dokumentów pojazdu</t>
  </si>
  <si>
    <t xml:space="preserve">B from Registration certificate </t>
  </si>
  <si>
    <t>4-UD</t>
  </si>
  <si>
    <t>4-RD</t>
  </si>
  <si>
    <t>4-LH</t>
  </si>
  <si>
    <t>5-RD</t>
  </si>
  <si>
    <t>5-LH</t>
  </si>
  <si>
    <t>9-RD</t>
  </si>
  <si>
    <t>9-LH</t>
  </si>
  <si>
    <t>10-RD</t>
  </si>
  <si>
    <t>10-LH</t>
  </si>
  <si>
    <t>BA</t>
  </si>
  <si>
    <t>BB</t>
  </si>
  <si>
    <t>BC</t>
  </si>
  <si>
    <t>BD</t>
  </si>
  <si>
    <t>BX</t>
  </si>
  <si>
    <t>P.2 from Registration certificate; 27.1 (COC); 1.2.1 (CIF) [kW]</t>
  </si>
  <si>
    <t xml:space="preserve">P.2 din documentele vehiculului; 27.1 (COC); 1.2.1 (CIF) [kW]
</t>
  </si>
  <si>
    <t>P.2 от Свидетелство за регистрация; 27.1 (COC); 1.2.1 (CIF) [kW]</t>
  </si>
  <si>
    <t>P.2 iz Potvrde o registraciji; 27.1 (COC); 1.2.1 (CIF) [kW]</t>
  </si>
  <si>
    <t>F.1 from Registration certificate; 1.1.4 (CIF) [kg]</t>
  </si>
  <si>
    <t xml:space="preserve">F.1 z dokumentů vozidla; 1.1.4 (CIF) [kg] 
</t>
  </si>
  <si>
    <t>F.1 от Свидетелство за регистрация; 1.1.4 (CIF) [kg]</t>
  </si>
  <si>
    <t>F.1 z dokumentów pojazdu; 1.1.4 (CIF)</t>
  </si>
  <si>
    <t>F.1 од документи за возила;  1.1.4 (CIF)</t>
  </si>
  <si>
    <t>Type of bodywork / car body type</t>
  </si>
  <si>
    <t>Code des Aufbaus</t>
  </si>
  <si>
    <t>V.7 z dokumentů vozidla; 49.5 (COC); 2.3 (CIF)</t>
  </si>
  <si>
    <t xml:space="preserve">V.7 aus Fahrzeugpapieren; 49.5 (COC); 2.3 (CIF) 
</t>
  </si>
  <si>
    <t xml:space="preserve">V.7 z dokumentov vozidla; 49.5 (COC); 2.3 (CIF) </t>
  </si>
  <si>
    <t>V.7 din documentele vehiculului; 
49.5 (COC); 2.3 (CIF)</t>
  </si>
  <si>
    <t>V.7  от Свидетелство за регистрация; 49.5 (COC); 2.3 (CIF)</t>
  </si>
  <si>
    <t>V.7 din documentele vehiculului; 49.5 (COC); 2.3 (CIF)</t>
  </si>
  <si>
    <t>P.2 aus Fahrzeugpapieren; 27.1 (COC); 1.2.1 (CIF) [kW]</t>
  </si>
  <si>
    <t>P.2 z dokumentov vozidla; 27.1 (COC); 1.2.1 (CIF) [kW]</t>
  </si>
  <si>
    <t>P.2 z dokumentů vozidla; 27.1 (COC); 1.2.1 (CIF) [kW]</t>
  </si>
  <si>
    <t>L.1 aus Fahrzeugpapieren; 3 (COC); 1.1.3 (CIF)</t>
  </si>
  <si>
    <t xml:space="preserve">L.1 z dokumentů vozidla; 3 (COC); 1.1.3 (CIF)
</t>
  </si>
  <si>
    <t>L.1 z dokumentov vozidla; 3 (COC); 1.1.3 (CIF)</t>
  </si>
  <si>
    <t xml:space="preserve">L.1 от Свидетелство за регистрация; 3 (COC); 1.1.3 (CIF) </t>
  </si>
  <si>
    <t>F.1 aus Fahrzeugpapieren; 1.1.4 (CIF) [kg]</t>
  </si>
  <si>
    <t xml:space="preserve">B aus Fahrzeugpapieren </t>
  </si>
  <si>
    <t>J.2 from Registration certificate; 38 (COC)</t>
  </si>
  <si>
    <t>F.1 z dokumentov vozidla; 1.1.4 (CIF) [kg]</t>
  </si>
  <si>
    <t>F.1 din documentele vehiculului; 1.1.4 (CIF) [kg]</t>
  </si>
  <si>
    <t>F.1 iz Potvrde o registraciji; 1.1.4 (CIF) [kg]</t>
  </si>
  <si>
    <t>J.2 din documentele vehiculului; 38 (COC)</t>
  </si>
  <si>
    <t>F.2 din documentele vehiculului [kg].</t>
  </si>
  <si>
    <t>F.2 iz Potvrde o registraciji [kg]</t>
  </si>
  <si>
    <t>F.2 from Registration certificate [kg]</t>
  </si>
  <si>
    <t>F.2 aus Fahrzeugpapieren [kg]</t>
  </si>
  <si>
    <t xml:space="preserve">F.2 z dokumentů vozidla [kg]
</t>
  </si>
  <si>
    <t>F.2 z dokumentov vozidla [kg]</t>
  </si>
  <si>
    <t>F.2 din documentele vehiculului [kg]</t>
  </si>
  <si>
    <t>F.2 от Свидетелството
 за регистрация [kg]</t>
  </si>
  <si>
    <t xml:space="preserve">V.10 aus Fahrzeugpapieren </t>
  </si>
  <si>
    <t>V.10 z dokumentů vozidla</t>
  </si>
  <si>
    <t>V.10 z dokumentov vozidla</t>
  </si>
  <si>
    <t xml:space="preserve">V.10 от Свидетелство за регистрация </t>
  </si>
  <si>
    <t>W din documentele vehiculului [l/kg]</t>
  </si>
  <si>
    <t>W iz Potvrde o registraciji [l/kg]</t>
  </si>
  <si>
    <t>W от Свидетелство за регистрация [l/kg]</t>
  </si>
  <si>
    <t xml:space="preserve">W z dokumentů vozidla [l/kg]
</t>
  </si>
  <si>
    <t>W aus Fahrzeugpapieren [l/kg]</t>
  </si>
  <si>
    <t>W from Registration certificate [l/kg]</t>
  </si>
  <si>
    <t xml:space="preserve">B din documentele vehiculului </t>
  </si>
  <si>
    <t>J.2 от Свидетелство за регистрация; 38 (COC)</t>
  </si>
  <si>
    <t>CROATIA</t>
  </si>
  <si>
    <t>Croatia</t>
  </si>
  <si>
    <t>Kroatien</t>
  </si>
  <si>
    <t>Chorvatsko</t>
  </si>
  <si>
    <t>Chorvátsko</t>
  </si>
  <si>
    <t>Horvátország</t>
  </si>
  <si>
    <t>Croaţia</t>
  </si>
  <si>
    <t>Хърватия</t>
  </si>
  <si>
    <t>Hrvatska</t>
  </si>
  <si>
    <t>CO₂ class</t>
  </si>
  <si>
    <t>CO₂ 1</t>
  </si>
  <si>
    <t>CO₂ 2</t>
  </si>
  <si>
    <t>CO₂ 3</t>
  </si>
  <si>
    <t>CO₂ 4</t>
  </si>
  <si>
    <t>CO₂ 5</t>
  </si>
  <si>
    <t>SLOVENIA</t>
  </si>
  <si>
    <t>SLOVACCHIA</t>
  </si>
  <si>
    <t>Slovenia</t>
  </si>
  <si>
    <t>Slovakia</t>
  </si>
  <si>
    <t>Slowenien</t>
  </si>
  <si>
    <t>Slowakei</t>
  </si>
  <si>
    <t>Slovinsko</t>
  </si>
  <si>
    <t>Slovensko</t>
  </si>
  <si>
    <t>Szlovákia</t>
  </si>
  <si>
    <t>Szlovénia</t>
  </si>
  <si>
    <t>Slovacia</t>
  </si>
  <si>
    <t>Словакия</t>
  </si>
  <si>
    <t>Словения</t>
  </si>
  <si>
    <t>Slovenija</t>
  </si>
  <si>
    <t>Geschäftsanschrift</t>
  </si>
  <si>
    <t>UNGHERIA PP</t>
  </si>
  <si>
    <t>Hungary</t>
  </si>
  <si>
    <t>Ungarn</t>
  </si>
  <si>
    <t>Maďarsko</t>
  </si>
  <si>
    <t>Magyarország</t>
  </si>
  <si>
    <t>Mađarska</t>
  </si>
  <si>
    <t>Ungaria</t>
  </si>
  <si>
    <t>Унгария</t>
  </si>
  <si>
    <t>Vehicle Model</t>
  </si>
  <si>
    <t>Model vozidla</t>
  </si>
  <si>
    <t>модел превозно средство</t>
  </si>
  <si>
    <t>Fahrzeugmodell</t>
  </si>
  <si>
    <t>Jármű modell</t>
  </si>
  <si>
    <t>Model vozila</t>
  </si>
  <si>
    <t>Mandatory for Hungarian toll subscription</t>
  </si>
  <si>
    <t>Povinný údaj pro aktivaci Maďarského mýtného</t>
  </si>
  <si>
    <t>Povinný údaj pre aktiváciu Maďarského mýta</t>
  </si>
  <si>
    <t>Obligatoriu pentru activarea taxelor în Ungaria</t>
  </si>
  <si>
    <t>Obavezno za HU pretplatu</t>
  </si>
  <si>
    <t>Изисква се за абонамент за унгарски такси</t>
  </si>
  <si>
    <t>Mandatory for German and/or Hungarian subscription</t>
  </si>
  <si>
    <t>Verpflichtend für die Aktivierung der Ungarischen Maut</t>
  </si>
  <si>
    <t>Verpflichtend für die Aktivierung der Deutschen und/oder Maut</t>
  </si>
  <si>
    <t>Povinný údaj pro aktivaci Německého a/nebo Maďarského mýtného</t>
  </si>
  <si>
    <t>Povinný údaj pre aktiváciu Nemeckého a/alebo Maďarského mýta</t>
  </si>
  <si>
    <t>Obligatoriu pentru abonamentele din Germania și/sau Ungaria</t>
  </si>
  <si>
    <t>Изисква се за немски и/или унгарски абонаменти за такси</t>
  </si>
  <si>
    <t>Obavezno za pretplate na DE i/ili HU</t>
  </si>
  <si>
    <t>AVIA</t>
  </si>
  <si>
    <t>BUCHER</t>
  </si>
  <si>
    <t>CATERPILLAR</t>
  </si>
  <si>
    <t>CHEVROLET</t>
  </si>
  <si>
    <t>CITROEN</t>
  </si>
  <si>
    <t>CSEPEL</t>
  </si>
  <si>
    <t>DAC</t>
  </si>
  <si>
    <t>DAEWOO</t>
  </si>
  <si>
    <t>DAF</t>
  </si>
  <si>
    <t>DAIHATSU</t>
  </si>
  <si>
    <t>DOOSAN</t>
  </si>
  <si>
    <t>ERF</t>
  </si>
  <si>
    <t>ETWO</t>
  </si>
  <si>
    <t>FAUN</t>
  </si>
  <si>
    <t>FIAT</t>
  </si>
  <si>
    <t>FORD</t>
  </si>
  <si>
    <t>GAZ</t>
  </si>
  <si>
    <t>GINAF</t>
  </si>
  <si>
    <t>GMC</t>
  </si>
  <si>
    <t>GOTTWALD</t>
  </si>
  <si>
    <t>GROVE</t>
  </si>
  <si>
    <t>HINO</t>
  </si>
  <si>
    <t>HONDA</t>
  </si>
  <si>
    <t>HYUNDAI</t>
  </si>
  <si>
    <t>IFA</t>
  </si>
  <si>
    <t>INTERNATIONAL</t>
  </si>
  <si>
    <t>ISUZU</t>
  </si>
  <si>
    <t>IVECO</t>
  </si>
  <si>
    <t>KALMAR</t>
  </si>
  <si>
    <t>KAMAZ</t>
  </si>
  <si>
    <t>KATO</t>
  </si>
  <si>
    <t>KENWORTH</t>
  </si>
  <si>
    <t>KIA</t>
  </si>
  <si>
    <t>KRAZ</t>
  </si>
  <si>
    <t>LADOG</t>
  </si>
  <si>
    <t>LIAZ</t>
  </si>
  <si>
    <t>LIEBHERR</t>
  </si>
  <si>
    <t>MACK</t>
  </si>
  <si>
    <t>MAGIRUS</t>
  </si>
  <si>
    <t>MAN</t>
  </si>
  <si>
    <t>MATRA</t>
  </si>
  <si>
    <t>MAZDA</t>
  </si>
  <si>
    <t>MERCEDES</t>
  </si>
  <si>
    <t>MITSUBISHI</t>
  </si>
  <si>
    <t>NISSAN</t>
  </si>
  <si>
    <t>OM</t>
  </si>
  <si>
    <t>OPEL</t>
  </si>
  <si>
    <t>PETERBILT</t>
  </si>
  <si>
    <t>PEUGEOT</t>
  </si>
  <si>
    <t>PRAGA</t>
  </si>
  <si>
    <t>ROBA</t>
  </si>
  <si>
    <t>RENAULT</t>
  </si>
  <si>
    <t>ROBUR</t>
  </si>
  <si>
    <t>SCANIA</t>
  </si>
  <si>
    <t>SISU</t>
  </si>
  <si>
    <t>SKODA</t>
  </si>
  <si>
    <t>STAR</t>
  </si>
  <si>
    <t>STEYR</t>
  </si>
  <si>
    <t>SUZUKI</t>
  </si>
  <si>
    <t>TAM</t>
  </si>
  <si>
    <t>TATA</t>
  </si>
  <si>
    <t>TATRA</t>
  </si>
  <si>
    <t>TERBERG</t>
  </si>
  <si>
    <t>TEREX</t>
  </si>
  <si>
    <t>TOYOTA</t>
  </si>
  <si>
    <t>UNIMOG</t>
  </si>
  <si>
    <t>URAL</t>
  </si>
  <si>
    <t>VOLKSWAGEN</t>
  </si>
  <si>
    <t>VOLVO</t>
  </si>
  <si>
    <t>ZIL</t>
  </si>
  <si>
    <t>ZISZ</t>
  </si>
  <si>
    <t>OTHER</t>
  </si>
  <si>
    <t>Céges közösségi adószám</t>
  </si>
  <si>
    <t>A jármű (vontató) tengelyeinek száma</t>
  </si>
  <si>
    <t>A jármű (vontató) megengedett legnagyobb össztömege</t>
  </si>
  <si>
    <t>P.3 a forgalmi engedélyből
Gázolaj - 1
Egyéb üzemanyag - 2</t>
  </si>
  <si>
    <t>A jármű adattábláján található legnagyobb súlyérték; vagy 16.4. pont a COC dokumentumban [kg]</t>
  </si>
  <si>
    <t>G a forgalmi engedélyből [kg]</t>
  </si>
  <si>
    <t>J a forgalmi engedélyből</t>
  </si>
  <si>
    <t>normál - 1
külső antennával - 2</t>
  </si>
  <si>
    <t>Német útdíjfizetés igénylése esetén kötelező</t>
  </si>
  <si>
    <t>A cég közösségi adószáma</t>
  </si>
  <si>
    <t>Születési hely (város)</t>
  </si>
  <si>
    <t>Születési hely (ország)</t>
  </si>
  <si>
    <t>Olasz útdíjfizetés igénylése esetén kötelező</t>
  </si>
  <si>
    <t>1 - korlátolt felelősségű társaság; 2 - egyéni vállalkozó; 3 - egyéb</t>
  </si>
  <si>
    <t>Opcionálisan megadható (szükséges, ha a gépjármű(al)csoport hiányzik)</t>
  </si>
  <si>
    <t>Megfelelősségi tanúsítvány (Certificate of Conformity, COC)</t>
  </si>
  <si>
    <t>F.1 a forgalmi engedélyből [kg]</t>
  </si>
  <si>
    <t>W a forgalmi engedélyből [l/kg]</t>
  </si>
  <si>
    <t>V.7 a forgalmi engedélyből; 49.5 (COC); 2.3 (CIF)</t>
  </si>
  <si>
    <t>J.2 a forgalmi engedélyből; 38 (COC)</t>
  </si>
  <si>
    <t>P.2 a forgalmi engedélyből; 27.1 (COC); 1.2.1 (CIF) [kW]</t>
  </si>
  <si>
    <t>P.1 a forgalmi engedélyből [cm3]</t>
  </si>
  <si>
    <t>V.10 a forgalmi engedélyből</t>
  </si>
  <si>
    <t>Magyar útdíjfizetés igénylése esetén kötelező</t>
  </si>
  <si>
    <t>Német és/vagy magyar útdíjfizetés igénylése esetén kötelező</t>
  </si>
  <si>
    <t>Ügyfél adatok</t>
  </si>
  <si>
    <t>Cég székhelye</t>
  </si>
  <si>
    <t>erre az e-mail címre küldjük az online portál belépési adatait</t>
  </si>
  <si>
    <t>Szállítási cím (ha eltér a cég székhelyétől)</t>
  </si>
  <si>
    <t>OMV Kártya ügyfél adatok</t>
  </si>
  <si>
    <t>7-12. számjegy a kártyán, nullák nélkül az elején</t>
  </si>
  <si>
    <t>ISO formátum (3166, alfa-2) Magyarország esetében ISO 3166-2: HU</t>
  </si>
  <si>
    <t>Certificate of Conformity (COC) dokumentum, 1.pont.
2 tengely - 2
3 tengely - 3
4 tengely - 4
5 tengely - 5
6 tengely - 6
7 tengely - 7</t>
  </si>
  <si>
    <t>A jármű (vontató) és a vontatmány együttes össztömege</t>
  </si>
  <si>
    <t>Üzemanyag</t>
  </si>
  <si>
    <t xml:space="preserve">B a forgalmi engedélyből </t>
  </si>
  <si>
    <t>1.1.13 (Customer Information File, CIF)</t>
  </si>
  <si>
    <t>Üzemanyagtartály kapacitás</t>
  </si>
  <si>
    <t>Részecskeszűrő kategóriája</t>
  </si>
  <si>
    <t>L.1 a forgalmi engedélyből; 3 (COC)</t>
  </si>
  <si>
    <t>E a forgalmi engedélyből
(kötelező német vagy magyar útdíj aktiválása esetén)</t>
  </si>
  <si>
    <t>F.2 a forgalmi engedélyből (magyar jármű esetén F.1 a forgalmi engedélyből) [kg]</t>
  </si>
  <si>
    <t>OMV SmartPass Megrendelőlap</t>
  </si>
  <si>
    <t>Year of Vehicle Construction</t>
  </si>
  <si>
    <t>Baujahr des Fahrzeugs</t>
  </si>
  <si>
    <t>Rok výroby vozidla</t>
  </si>
  <si>
    <t>Gyártási év</t>
  </si>
  <si>
    <t>Година на производство</t>
  </si>
  <si>
    <t>Godina proizvodnje</t>
  </si>
  <si>
    <t>YYYY</t>
  </si>
  <si>
    <t>0.1 COC</t>
  </si>
  <si>
    <t>0.11 COC
[YYYY]</t>
  </si>
  <si>
    <t>0.11 COC
[JJJJ]</t>
  </si>
  <si>
    <t>0.11 COC
[RRRR]</t>
  </si>
  <si>
    <t>B. z dokumentov od vozidla; 0.11 (COC)
[RRRR]</t>
  </si>
  <si>
    <t>0.11 COC
[GGGG]</t>
  </si>
  <si>
    <t>0.11 COC
[AAAA]</t>
  </si>
  <si>
    <t>0.11 COC
[ГГГГ]</t>
  </si>
  <si>
    <t>Anul de fabricație al vehiculului</t>
  </si>
  <si>
    <t>Modelul vehiculului</t>
  </si>
  <si>
    <t xml:space="preserve">Capacitatea rezervorului de combustibil </t>
  </si>
  <si>
    <t>Capacitatea rezervorului de combustibil</t>
  </si>
  <si>
    <t>2. C.I.V.
0.11 (COC)
[AAAA]</t>
  </si>
  <si>
    <t>DENMARK EETS</t>
  </si>
  <si>
    <t>Denmark EETS</t>
  </si>
  <si>
    <t>Dänemark EETS</t>
  </si>
  <si>
    <t>Dánsko EETS</t>
  </si>
  <si>
    <t>Dánia EETS</t>
  </si>
  <si>
    <t>Danemarca EETS</t>
  </si>
  <si>
    <t>Дания EETS</t>
  </si>
  <si>
    <t>Danska EETS</t>
  </si>
  <si>
    <t>Denmark note</t>
  </si>
  <si>
    <t>pouze pro nákladní vozidla s přípustnou celkovou hmotností ≥ 12 tun</t>
  </si>
  <si>
    <t>len pre nákladné vozidlá s maximálnou povolenou celkovou hmotnosťou vozidla ≥ 12 ton</t>
  </si>
  <si>
    <t>nur für LKW mit einem zulässigen Gesamtgewicht von ≥ 12 Tonnen</t>
  </si>
  <si>
    <t>csak olyan nehéz tehergépjárművekre, amelyek megengedett legnagyobb össztömege ≥ 12 tonna</t>
  </si>
  <si>
    <t>only for heavy good vehicles with a maximum authorised gross vehicle weight ≥ 12 tons</t>
  </si>
  <si>
    <t>numai pentru vehicule grele de marfă cu o greutate maximă autorizată a vehiculului ≥ 12 tone</t>
  </si>
  <si>
    <t>само за тежкотоварни превозни средства с максимално разрешено общо тегло на превозното средство ≥ 12 тона</t>
  </si>
  <si>
    <t>Truck note</t>
  </si>
  <si>
    <r>
      <t xml:space="preserve">only for heavy good vehicles with a maximum authorised gross vehicle weight </t>
    </r>
    <r>
      <rPr>
        <sz val="10"/>
        <color theme="1"/>
        <rFont val="Calibri"/>
        <family val="2"/>
      </rPr>
      <t>&gt;</t>
    </r>
    <r>
      <rPr>
        <sz val="10"/>
        <color theme="1"/>
        <rFont val="Arial"/>
        <family val="2"/>
        <charset val="238"/>
      </rPr>
      <t xml:space="preserve"> 3,5 tons</t>
    </r>
  </si>
  <si>
    <t>nur für LKW mit einem zulässigen Gesamtgewicht von &gt; 3,5 Tonnen</t>
  </si>
  <si>
    <t>pouze pro nákladní vozidla s přípustnou celkovou hmotností &gt; 3,5 tuny</t>
  </si>
  <si>
    <t>len pre nákladné vozidlá s maximálnou povolenou celkovou hmotnosťou vozidla &gt; 3,5 tony</t>
  </si>
  <si>
    <t>csak olyan nehéz tehergépjárművekre, amelyek megengedett legnagyobb össztömege &gt; 3.5 tonna</t>
  </si>
  <si>
    <t>numai pentru vehicule grele de marfă cu o greutate maximă autorizată a vehiculului &gt; 3,5 tone</t>
  </si>
  <si>
    <t>само за тежкотоварни превозни средства с максимално разрешено общо тегло на превозното средство &gt; 3,5 тона</t>
  </si>
  <si>
    <t>numai pentru vehicule grele de marfă cu o greutate maximă autorizată a vehiculului ≥ 3,5 tone</t>
  </si>
  <si>
    <t>ES</t>
  </si>
  <si>
    <t>GR</t>
  </si>
  <si>
    <t>PT</t>
  </si>
  <si>
    <t>RU</t>
  </si>
  <si>
    <t>UA</t>
  </si>
  <si>
    <t>BE</t>
  </si>
  <si>
    <t>CH</t>
  </si>
  <si>
    <t>Samo za teška teretna vozila sa maksimalnom dozvoljenom masom &gt; 3,5 t</t>
  </si>
  <si>
    <t>Samo za teška teretna vozila sa maksimalnom dozvoljenom masom &gt; 12 t</t>
  </si>
  <si>
    <t>ICO</t>
  </si>
  <si>
    <t>NNNNNNN</t>
  </si>
  <si>
    <t>NN - NNNNNNNNNN</t>
  </si>
  <si>
    <t>NNNNNNNNNNNNN</t>
  </si>
  <si>
    <t>NN-NN-NNNNNN / N001</t>
  </si>
  <si>
    <t>NNNNNNA</t>
  </si>
  <si>
    <t>MK: Matte brooch / PL: REGON / TR: VAT ID number without country code</t>
  </si>
  <si>
    <t>ICO code (mandatory for CZ and/or SK toll subscription)</t>
  </si>
  <si>
    <t>FN (erforderlich für CZ- und/oder SK-Maut-Abonnement)</t>
  </si>
  <si>
    <t>IČO (povinný údaj pro aktivaci CZ a/nebo SK mýtného)</t>
  </si>
  <si>
    <t>IČO (povinný údaj pre aktiváciu CZ a/alebo SK mýta)</t>
  </si>
  <si>
    <t>to this email address we will sent login/password of Telepass Truck portal</t>
  </si>
  <si>
    <t>E-mail (required to access CZ toll discounts)</t>
  </si>
  <si>
    <t>M1</t>
  </si>
  <si>
    <t>MYTO CZ</t>
  </si>
  <si>
    <t>Cégjegyzékszám (CZ és/vagy SK útdíj előfizetéshez szükséges)</t>
  </si>
  <si>
    <t>CUI (necesar pentru abonamentul cu taxă CZ și/sau SK)</t>
  </si>
  <si>
    <t>IDNO (necesar pentru abonamentul cu taxă CZ și/sau SK)</t>
  </si>
  <si>
    <t>BULSTAT (изисква се за абонамент за CZ и/или SK такса)</t>
  </si>
  <si>
    <t>Maticni broj (potreban za pretplatu na CZ i/ili SK)</t>
  </si>
  <si>
    <t>1s</t>
  </si>
  <si>
    <t>E-mailová adresa (nezbytná pro přístup k slevám na CZ mýtnym)</t>
  </si>
  <si>
    <t>E-mailová adresa (potrebná pre pístup k zľavám na CZ mýte)</t>
  </si>
  <si>
    <t>E-Mail-Adresse (erforderlich, um Mautermäßigungen in der Tschechischen Republik zu erhalten)</t>
  </si>
  <si>
    <t>E-mail (szükséges a CZ útdíjkedvezmények éléréséhez)</t>
  </si>
  <si>
    <t>E-mail (necesar pentru a accesa reducerile de taxe rutiere CZ)</t>
  </si>
  <si>
    <t>Имейл (необходим за достъп до отстъпки за пътни такси в Чехия)</t>
  </si>
  <si>
    <t>E-mail (potrebno za pristup popustima na putarine u Češkoj Republici)</t>
  </si>
  <si>
    <t>E-mail (wymagany do uzyskania dostępu do zniżek na opłaty drogowe w CZ)</t>
  </si>
  <si>
    <t>E-mail (CZ geçiş ücreti indirimlerine erişmek için gereklidir)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</si>
</sst>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9" x14ac:knownFonts="1">
    <font>
      <sz val="10"/>
      <color theme="1"/>
      <name val="Arial"/>
      <family val="2"/>
      <charset val="238"/>
    </font>
    <font>
      <b/>
      <sz val="10"/>
      <color theme="0"/>
      <name val="Arial"/>
      <family val="2"/>
    </font>
    <font>
      <sz val="12"/>
      <color theme="1"/>
      <name val="Arial"/>
      <family val="2"/>
      <charset val="238"/>
    </font>
    <font>
      <b/>
      <sz val="12"/>
      <color theme="1"/>
      <name val="Arial"/>
      <family val="2"/>
    </font>
    <font>
      <b/>
      <i/>
      <sz val="11"/>
      <color theme="1"/>
      <name val="Arial"/>
      <family val="2"/>
    </font>
    <font>
      <i/>
      <sz val="12"/>
      <color theme="1"/>
      <name val="Arial"/>
      <family val="2"/>
    </font>
    <font>
      <sz val="10"/>
      <color theme="0" tint="-0.249977111117893"/>
      <name val="Arial"/>
      <family val="2"/>
      <charset val="238"/>
    </font>
    <font>
      <b/>
      <sz val="12"/>
      <color theme="1"/>
      <name val="Arial"/>
      <family val="2"/>
      <charset val="238"/>
    </font>
    <font>
      <i/>
      <sz val="12"/>
      <color theme="1"/>
      <name val="Arial"/>
      <family val="2"/>
      <charset val="238"/>
    </font>
    <font>
      <b/>
      <sz val="30"/>
      <color theme="1"/>
      <name val="Arial"/>
      <family val="2"/>
    </font>
    <font>
      <sz val="18"/>
      <color theme="1"/>
      <name val="Arial"/>
      <family val="2"/>
      <charset val="238"/>
    </font>
    <font>
      <b/>
      <sz val="18"/>
      <color theme="0"/>
      <name val="Arial"/>
      <family val="2"/>
      <charset val="238"/>
    </font>
    <font>
      <sz val="12"/>
      <color theme="0" tint="-0.14999847407452621"/>
      <name val="Arial"/>
      <family val="2"/>
      <charset val="238"/>
    </font>
    <font>
      <b/>
      <sz val="18"/>
      <color theme="1"/>
      <name val="Arial"/>
      <family val="2"/>
    </font>
    <font>
      <b/>
      <sz val="18"/>
      <color theme="0"/>
      <name val="Arial"/>
      <family val="2"/>
    </font>
    <font>
      <sz val="18"/>
      <color theme="0"/>
      <name val="Arial"/>
      <family val="2"/>
      <charset val="238"/>
    </font>
    <font>
      <sz val="12"/>
      <color theme="0"/>
      <name val="Arial"/>
      <family val="2"/>
      <charset val="238"/>
    </font>
    <font>
      <sz val="11"/>
      <color theme="1"/>
      <name val="Arial"/>
      <family val="2"/>
    </font>
    <font>
      <b/>
      <sz val="15"/>
      <color theme="1"/>
      <name val="Arial"/>
      <family val="2"/>
    </font>
    <font>
      <b/>
      <sz val="20"/>
      <color theme="1"/>
      <name val="Arial"/>
      <family val="2"/>
    </font>
    <font>
      <b/>
      <sz val="10"/>
      <name val="Arial"/>
      <family val="2"/>
    </font>
    <font>
      <sz val="10"/>
      <name val="Arial"/>
      <family val="2"/>
    </font>
    <font>
      <sz val="18"/>
      <name val="Arial"/>
      <family val="2"/>
    </font>
    <font>
      <b/>
      <sz val="18"/>
      <name val="Arial"/>
      <family val="2"/>
    </font>
    <font>
      <sz val="12"/>
      <name val="Arial"/>
      <family val="2"/>
    </font>
    <font>
      <b/>
      <sz val="12"/>
      <name val="Arial"/>
      <family val="2"/>
    </font>
    <font>
      <b/>
      <sz val="30"/>
      <color theme="0"/>
      <name val="Arial"/>
      <family val="2"/>
    </font>
    <font>
      <sz val="10"/>
      <color theme="1"/>
      <name val="Arial"/>
      <family val="2"/>
    </font>
    <font>
      <sz val="12"/>
      <color theme="1"/>
      <name val="Arial"/>
      <family val="2"/>
    </font>
    <font>
      <sz val="12"/>
      <color theme="0" tint="-0.249977111117893"/>
      <name val="Arial"/>
      <family val="2"/>
    </font>
    <font>
      <sz val="10"/>
      <color theme="0" tint="-0.249977111117893"/>
      <name val="Arial"/>
      <family val="2"/>
    </font>
    <font>
      <b/>
      <sz val="10"/>
      <color theme="0" tint="-0.249977111117893"/>
      <name val="Arial"/>
      <family val="2"/>
    </font>
    <font>
      <b/>
      <sz val="12"/>
      <color theme="0" tint="-0.249977111117893"/>
      <name val="Arial"/>
      <family val="2"/>
    </font>
    <font>
      <sz val="10"/>
      <color rgb="FFFF0000"/>
      <name val="Arial"/>
      <family val="2"/>
      <charset val="238"/>
    </font>
    <font>
      <sz val="12"/>
      <color rgb="FFFF0000"/>
      <name val="Arial"/>
      <family val="2"/>
      <charset val="238"/>
    </font>
    <font>
      <sz val="18"/>
      <color rgb="FFFF0000"/>
      <name val="Arial"/>
      <family val="2"/>
      <charset val="238"/>
    </font>
    <font>
      <sz val="10"/>
      <name val="Arial"/>
      <family val="2"/>
    </font>
    <font>
      <sz val="11"/>
      <color theme="1"/>
      <name val="Calibri"/>
      <family val="2"/>
    </font>
    <font>
      <sz val="7"/>
      <color theme="1"/>
      <name val="Times New Roman"/>
      <family val="1"/>
    </font>
    <font>
      <sz val="10"/>
      <name val="Arial"/>
      <family val="2"/>
      <charset val="238"/>
    </font>
    <font>
      <sz val="10"/>
      <color rgb="FFFF0000"/>
      <name val="Arial"/>
      <family val="2"/>
    </font>
    <font>
      <sz val="10"/>
      <color rgb="FF000000"/>
      <name val="Arial"/>
      <family val="2"/>
      <charset val="204"/>
    </font>
    <font>
      <b/>
      <sz val="9"/>
      <color indexed="81"/>
      <name val="Tahoma"/>
      <family val="2"/>
    </font>
    <font>
      <sz val="9"/>
      <color indexed="81"/>
      <name val="Tahoma"/>
      <family val="2"/>
    </font>
    <font>
      <sz val="11"/>
      <color theme="1"/>
      <name val="Calibri"/>
      <family val="2"/>
      <scheme val="minor"/>
    </font>
    <font>
      <sz val="10"/>
      <color theme="1"/>
      <name val="Calibri"/>
      <family val="2"/>
      <scheme val="minor"/>
    </font>
    <font>
      <sz val="10"/>
      <color rgb="FF808080"/>
      <name val="Calibri"/>
      <family val="2"/>
      <scheme val="minor"/>
    </font>
    <font>
      <b/>
      <sz val="11"/>
      <color theme="3"/>
      <name val="Calibri"/>
      <family val="2"/>
      <scheme val="minor"/>
    </font>
    <font>
      <sz val="11"/>
      <color rgb="FF808080"/>
      <name val="Calibri"/>
      <family val="2"/>
      <scheme val="minor"/>
    </font>
    <font>
      <sz val="10"/>
      <color rgb="FFFF0000"/>
      <name val="Calibri"/>
      <family val="2"/>
      <scheme val="minor"/>
    </font>
    <font>
      <b/>
      <sz val="10"/>
      <color rgb="FF00B050"/>
      <name val="Calibri"/>
      <family val="2"/>
      <scheme val="minor"/>
    </font>
    <font>
      <b/>
      <sz val="10"/>
      <color theme="5"/>
      <name val="Calibri"/>
      <family val="2"/>
      <scheme val="minor"/>
    </font>
    <font>
      <sz val="7"/>
      <name val="Times New Roman"/>
      <family val="1"/>
    </font>
    <font>
      <vertAlign val="subscript"/>
      <sz val="10"/>
      <color theme="1"/>
      <name val="Arial"/>
      <family val="2"/>
    </font>
    <font>
      <sz val="11"/>
      <color rgb="FF000000"/>
      <name val="Calibri"/>
      <family val="2"/>
    </font>
    <font>
      <sz val="10"/>
      <color theme="1"/>
      <name val="Calibri"/>
      <family val="2"/>
    </font>
    <font>
      <b/>
      <sz val="10"/>
      <color theme="1"/>
      <name val="Arial"/>
      <family val="2"/>
    </font>
    <font>
      <b/>
      <sz val="11"/>
      <color rgb="FF000000"/>
      <name val="Calibri"/>
      <family val="2"/>
      <charset val="238"/>
    </font>
    <font>
      <b/>
      <sz val="10"/>
      <color theme="1"/>
      <name val="Arial"/>
      <family val="2"/>
      <charset val="238"/>
    </font>
  </fonts>
  <fills count="21">
    <fill>
      <patternFill patternType="none"/>
    </fill>
    <fill>
      <patternFill patternType="gray125"/>
    </fill>
    <fill>
      <patternFill patternType="solid">
        <fgColor theme="4" tint="-0.499984740745262"/>
        <bgColor indexed="64"/>
      </patternFill>
    </fill>
    <fill>
      <patternFill patternType="solid">
        <fgColor rgb="FFFFFF00"/>
        <bgColor indexed="64"/>
      </patternFill>
    </fill>
    <fill>
      <patternFill patternType="solid">
        <fgColor theme="0"/>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138531"/>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rgb="FFC00000"/>
        <bgColor indexed="64"/>
      </patternFill>
    </fill>
    <fill>
      <patternFill patternType="solid">
        <fgColor theme="9" tint="0.79998168889431442"/>
        <bgColor indexed="64"/>
      </patternFill>
    </fill>
    <fill>
      <patternFill patternType="solid">
        <fgColor rgb="FF00B0F0"/>
        <bgColor indexed="64"/>
      </patternFill>
    </fill>
    <fill>
      <patternFill patternType="solid">
        <fgColor rgb="FFFF99CC"/>
        <bgColor indexed="64"/>
      </patternFill>
    </fill>
    <fill>
      <patternFill patternType="solid">
        <fgColor rgb="FFD3AAEC"/>
        <bgColor indexed="64"/>
      </patternFill>
    </fill>
    <fill>
      <patternFill patternType="solid">
        <fgColor theme="4"/>
        <bgColor indexed="64"/>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s>
  <cellStyleXfs count="3">
    <xf numFmtId="0" fontId="0" fillId="0" borderId="0"/>
    <xf numFmtId="0" fontId="36" fillId="0" borderId="0"/>
    <xf numFmtId="0" fontId="44" fillId="0" borderId="0"/>
  </cellStyleXfs>
  <cellXfs count="373">
    <xf numFmtId="0" fontId="0" fillId="0" borderId="0" xfId="0"/>
    <xf numFmtId="0" fontId="6" fillId="4" borderId="0" xfId="0" applyFont="1" applyFill="1" applyBorder="1" applyAlignment="1" applyProtection="1">
      <alignment horizontal="center"/>
    </xf>
    <xf numFmtId="0" fontId="0" fillId="4" borderId="0" xfId="0" applyFill="1" applyBorder="1" applyAlignment="1" applyProtection="1">
      <alignment horizontal="center" vertical="center"/>
    </xf>
    <xf numFmtId="0" fontId="0" fillId="4" borderId="0" xfId="0" applyFill="1" applyBorder="1" applyProtection="1"/>
    <xf numFmtId="0" fontId="4" fillId="4" borderId="0" xfId="0" applyFont="1" applyFill="1" applyBorder="1" applyProtection="1"/>
    <xf numFmtId="0" fontId="5" fillId="4" borderId="0" xfId="0" applyFont="1" applyFill="1" applyBorder="1" applyAlignment="1" applyProtection="1">
      <alignment horizontal="left" vertical="center"/>
    </xf>
    <xf numFmtId="0" fontId="9" fillId="4" borderId="0" xfId="0" applyFont="1" applyFill="1" applyBorder="1" applyAlignment="1" applyProtection="1">
      <alignment horizontal="left" vertical="center"/>
    </xf>
    <xf numFmtId="0" fontId="10" fillId="4" borderId="0" xfId="0" applyFont="1" applyFill="1" applyBorder="1" applyAlignment="1" applyProtection="1">
      <alignment vertical="center"/>
    </xf>
    <xf numFmtId="0" fontId="8" fillId="4" borderId="0" xfId="0" applyFont="1" applyFill="1" applyBorder="1" applyAlignment="1" applyProtection="1">
      <alignment horizontal="left" vertical="center"/>
    </xf>
    <xf numFmtId="0" fontId="2" fillId="4" borderId="0" xfId="0" applyFont="1" applyFill="1" applyBorder="1" applyProtection="1"/>
    <xf numFmtId="0" fontId="7" fillId="4" borderId="0" xfId="0" applyFont="1" applyFill="1" applyBorder="1" applyAlignment="1" applyProtection="1">
      <alignment horizontal="center" vertical="center"/>
    </xf>
    <xf numFmtId="0" fontId="2" fillId="4" borderId="0" xfId="0" applyFont="1" applyFill="1" applyBorder="1" applyAlignment="1" applyProtection="1">
      <alignment horizontal="center" vertical="center"/>
    </xf>
    <xf numFmtId="0" fontId="4" fillId="4" borderId="0" xfId="0" applyFont="1" applyFill="1" applyBorder="1" applyAlignment="1" applyProtection="1">
      <alignment horizontal="center" vertical="center"/>
    </xf>
    <xf numFmtId="0" fontId="2" fillId="4" borderId="0" xfId="0" applyFont="1" applyFill="1" applyBorder="1" applyAlignment="1" applyProtection="1">
      <alignment horizontal="center"/>
    </xf>
    <xf numFmtId="0" fontId="12" fillId="4" borderId="0" xfId="0" applyFont="1" applyFill="1" applyBorder="1" applyAlignment="1" applyProtection="1">
      <alignment horizontal="center" wrapText="1"/>
    </xf>
    <xf numFmtId="0" fontId="13" fillId="4" borderId="0" xfId="0" applyFont="1" applyFill="1" applyBorder="1" applyAlignment="1" applyProtection="1">
      <alignment horizontal="center" vertical="center"/>
    </xf>
    <xf numFmtId="0" fontId="2" fillId="4" borderId="0" xfId="0" applyFont="1" applyFill="1" applyBorder="1" applyAlignment="1" applyProtection="1">
      <alignment horizontal="center" vertical="top"/>
    </xf>
    <xf numFmtId="49" fontId="2" fillId="5" borderId="4" xfId="0" applyNumberFormat="1" applyFont="1" applyFill="1" applyBorder="1" applyProtection="1">
      <protection locked="0"/>
    </xf>
    <xf numFmtId="49" fontId="2" fillId="5" borderId="5" xfId="0" applyNumberFormat="1" applyFont="1" applyFill="1" applyBorder="1" applyProtection="1">
      <protection locked="0"/>
    </xf>
    <xf numFmtId="49" fontId="2" fillId="5" borderId="6" xfId="0" applyNumberFormat="1" applyFont="1" applyFill="1" applyBorder="1" applyProtection="1">
      <protection locked="0"/>
    </xf>
    <xf numFmtId="0" fontId="15" fillId="4" borderId="0" xfId="0" applyFont="1" applyFill="1" applyBorder="1" applyAlignment="1" applyProtection="1">
      <alignment horizontal="center" vertical="center"/>
    </xf>
    <xf numFmtId="0" fontId="16" fillId="4" borderId="0" xfId="0" applyFont="1" applyFill="1" applyBorder="1" applyAlignment="1" applyProtection="1">
      <alignment horizontal="center"/>
    </xf>
    <xf numFmtId="0" fontId="11" fillId="4" borderId="0" xfId="0" applyFont="1" applyFill="1" applyBorder="1" applyAlignment="1" applyProtection="1">
      <alignment horizontal="center" vertical="center"/>
    </xf>
    <xf numFmtId="0" fontId="16" fillId="4" borderId="0" xfId="0" applyFont="1" applyFill="1" applyBorder="1" applyAlignment="1" applyProtection="1">
      <alignment horizontal="center" vertical="center"/>
    </xf>
    <xf numFmtId="0" fontId="16" fillId="4" borderId="0" xfId="0" applyFont="1" applyFill="1" applyBorder="1" applyAlignment="1" applyProtection="1">
      <alignment horizontal="center" vertical="top"/>
    </xf>
    <xf numFmtId="0" fontId="0" fillId="0" borderId="0" xfId="0" applyProtection="1"/>
    <xf numFmtId="0" fontId="0" fillId="0" borderId="0" xfId="0" applyAlignment="1" applyProtection="1">
      <alignment horizontal="center" vertical="center" wrapText="1"/>
    </xf>
    <xf numFmtId="0" fontId="0" fillId="0" borderId="0" xfId="0" applyAlignment="1" applyProtection="1">
      <alignment horizontal="center"/>
    </xf>
    <xf numFmtId="0" fontId="0" fillId="0" borderId="0" xfId="0" applyFill="1" applyProtection="1"/>
    <xf numFmtId="0" fontId="1" fillId="2" borderId="0" xfId="0" applyFont="1" applyFill="1" applyAlignment="1" applyProtection="1">
      <alignment horizontal="center" vertical="center" wrapText="1"/>
    </xf>
    <xf numFmtId="49" fontId="0" fillId="0" borderId="0" xfId="0" applyNumberFormat="1" applyProtection="1"/>
    <xf numFmtId="0" fontId="0" fillId="0" borderId="0" xfId="0" applyAlignment="1" applyProtection="1">
      <alignment wrapText="1"/>
    </xf>
    <xf numFmtId="0" fontId="0" fillId="3" borderId="0" xfId="0" applyFill="1" applyProtection="1"/>
    <xf numFmtId="0" fontId="0" fillId="0" borderId="0" xfId="0" quotePrefix="1" applyProtection="1"/>
    <xf numFmtId="0" fontId="1" fillId="2" borderId="0" xfId="0" applyFont="1" applyFill="1" applyAlignment="1" applyProtection="1">
      <alignment horizontal="center" vertical="center" wrapText="1"/>
    </xf>
    <xf numFmtId="0" fontId="0" fillId="0" borderId="0" xfId="0" quotePrefix="1" applyFill="1" applyProtection="1"/>
    <xf numFmtId="0" fontId="0" fillId="0" borderId="0" xfId="0" applyBorder="1" applyAlignment="1" applyProtection="1">
      <alignment horizontal="center"/>
    </xf>
    <xf numFmtId="0" fontId="1" fillId="2" borderId="0" xfId="0" applyFont="1" applyFill="1" applyBorder="1" applyAlignment="1" applyProtection="1">
      <alignment horizontal="center" vertical="center" wrapText="1"/>
    </xf>
    <xf numFmtId="0" fontId="0" fillId="0" borderId="0" xfId="0" applyBorder="1" applyProtection="1"/>
    <xf numFmtId="0" fontId="0" fillId="0" borderId="0" xfId="0" applyFill="1" applyBorder="1" applyProtection="1"/>
    <xf numFmtId="0" fontId="19" fillId="4" borderId="0" xfId="0" applyFont="1" applyFill="1" applyBorder="1" applyAlignment="1" applyProtection="1">
      <alignment horizontal="left" vertical="center"/>
    </xf>
    <xf numFmtId="0" fontId="20" fillId="4" borderId="0" xfId="0" applyFont="1" applyFill="1" applyBorder="1" applyProtection="1"/>
    <xf numFmtId="0" fontId="21" fillId="4" borderId="0" xfId="0" applyFont="1" applyFill="1" applyBorder="1" applyProtection="1"/>
    <xf numFmtId="0" fontId="22" fillId="4" borderId="0" xfId="0" applyFont="1" applyFill="1" applyBorder="1" applyAlignment="1" applyProtection="1">
      <alignment vertical="center"/>
    </xf>
    <xf numFmtId="0" fontId="24" fillId="4" borderId="0" xfId="0" applyFont="1" applyFill="1" applyBorder="1" applyProtection="1"/>
    <xf numFmtId="0" fontId="25" fillId="4" borderId="0" xfId="0" applyFont="1" applyFill="1" applyBorder="1" applyProtection="1"/>
    <xf numFmtId="0" fontId="23" fillId="4" borderId="0" xfId="0" applyFont="1" applyFill="1" applyBorder="1" applyAlignment="1" applyProtection="1">
      <alignment horizontal="center" vertical="center"/>
    </xf>
    <xf numFmtId="0" fontId="24" fillId="4" borderId="0" xfId="0" applyFont="1" applyFill="1" applyBorder="1" applyAlignment="1" applyProtection="1">
      <alignment horizontal="center" vertical="center"/>
    </xf>
    <xf numFmtId="0" fontId="24" fillId="4" borderId="0" xfId="0" applyFont="1" applyFill="1" applyBorder="1" applyAlignment="1" applyProtection="1">
      <alignment horizontal="center" vertical="top"/>
    </xf>
    <xf numFmtId="0" fontId="27" fillId="0" borderId="0" xfId="0" applyFont="1" applyProtection="1"/>
    <xf numFmtId="0" fontId="0" fillId="6" borderId="0" xfId="0" applyFill="1" applyProtection="1"/>
    <xf numFmtId="0" fontId="27" fillId="4" borderId="0" xfId="0" applyFont="1" applyFill="1" applyBorder="1" applyProtection="1"/>
    <xf numFmtId="0" fontId="28" fillId="4" borderId="0" xfId="0" applyFont="1" applyFill="1" applyBorder="1" applyAlignment="1" applyProtection="1">
      <alignment horizontal="center" vertical="center"/>
    </xf>
    <xf numFmtId="0" fontId="2" fillId="5" borderId="4" xfId="0" quotePrefix="1" applyNumberFormat="1" applyFont="1" applyFill="1" applyBorder="1" applyProtection="1">
      <protection locked="0"/>
    </xf>
    <xf numFmtId="0" fontId="2" fillId="5" borderId="5" xfId="0" quotePrefix="1" applyNumberFormat="1" applyFont="1" applyFill="1" applyBorder="1" applyProtection="1">
      <protection locked="0"/>
    </xf>
    <xf numFmtId="0" fontId="2" fillId="5" borderId="6" xfId="0" quotePrefix="1" applyNumberFormat="1" applyFont="1" applyFill="1" applyBorder="1" applyProtection="1">
      <protection locked="0"/>
    </xf>
    <xf numFmtId="0" fontId="29" fillId="4" borderId="0" xfId="0" applyFont="1" applyFill="1" applyBorder="1" applyProtection="1"/>
    <xf numFmtId="0" fontId="30" fillId="4" borderId="0" xfId="0" applyFont="1" applyFill="1" applyBorder="1" applyProtection="1"/>
    <xf numFmtId="0" fontId="31" fillId="4" borderId="0" xfId="0" applyFont="1" applyFill="1" applyBorder="1" applyProtection="1"/>
    <xf numFmtId="0" fontId="32" fillId="4" borderId="0" xfId="0" applyFont="1" applyFill="1" applyBorder="1" applyProtection="1"/>
    <xf numFmtId="0" fontId="18" fillId="4" borderId="0" xfId="0" applyFont="1" applyFill="1" applyBorder="1" applyAlignment="1" applyProtection="1">
      <alignment horizontal="left" vertical="center"/>
    </xf>
    <xf numFmtId="0" fontId="2" fillId="5" borderId="4" xfId="0" applyNumberFormat="1" applyFont="1" applyFill="1" applyBorder="1" applyAlignment="1" applyProtection="1">
      <alignment horizontal="center"/>
      <protection locked="0"/>
    </xf>
    <xf numFmtId="0" fontId="2" fillId="5" borderId="5" xfId="0" applyNumberFormat="1" applyFont="1" applyFill="1" applyBorder="1" applyAlignment="1" applyProtection="1">
      <alignment horizontal="center"/>
      <protection locked="0"/>
    </xf>
    <xf numFmtId="0" fontId="2" fillId="5" borderId="6" xfId="0" applyNumberFormat="1" applyFont="1" applyFill="1" applyBorder="1" applyAlignment="1" applyProtection="1">
      <alignment horizontal="center"/>
      <protection locked="0"/>
    </xf>
    <xf numFmtId="0" fontId="34" fillId="4" borderId="0" xfId="0" applyFont="1" applyFill="1" applyBorder="1" applyAlignment="1" applyProtection="1">
      <alignment horizontal="center"/>
    </xf>
    <xf numFmtId="0" fontId="35" fillId="4" borderId="0" xfId="0" applyFont="1" applyFill="1" applyBorder="1" applyAlignment="1" applyProtection="1">
      <alignment horizontal="center" vertical="center"/>
    </xf>
    <xf numFmtId="0" fontId="33" fillId="4" borderId="0" xfId="0" applyFont="1" applyFill="1" applyBorder="1" applyAlignment="1" applyProtection="1">
      <alignment horizontal="center"/>
    </xf>
    <xf numFmtId="49" fontId="2" fillId="9" borderId="4" xfId="0" applyNumberFormat="1" applyFont="1" applyFill="1" applyBorder="1" applyProtection="1">
      <protection locked="0"/>
    </xf>
    <xf numFmtId="49" fontId="2" fillId="9" borderId="5" xfId="0" applyNumberFormat="1" applyFont="1" applyFill="1" applyBorder="1" applyProtection="1">
      <protection locked="0"/>
    </xf>
    <xf numFmtId="49" fontId="2" fillId="9" borderId="6" xfId="0" applyNumberFormat="1" applyFont="1" applyFill="1" applyBorder="1" applyProtection="1">
      <protection locked="0"/>
    </xf>
    <xf numFmtId="0" fontId="0" fillId="0" borderId="0" xfId="0" applyFont="1" applyFill="1" applyProtection="1"/>
    <xf numFmtId="0" fontId="0" fillId="0" borderId="0" xfId="0" applyFill="1" applyAlignment="1" applyProtection="1">
      <alignment wrapText="1"/>
    </xf>
    <xf numFmtId="0" fontId="0" fillId="0" borderId="0" xfId="0" applyFont="1" applyBorder="1" applyProtection="1"/>
    <xf numFmtId="0" fontId="0" fillId="0" borderId="0" xfId="0" applyFont="1" applyFill="1" applyBorder="1" applyProtection="1"/>
    <xf numFmtId="0" fontId="0" fillId="0" borderId="0" xfId="0" applyAlignment="1" applyProtection="1">
      <alignment horizontal="left" vertical="center" wrapText="1"/>
    </xf>
    <xf numFmtId="0" fontId="0" fillId="0" borderId="0" xfId="0" applyAlignment="1">
      <alignment horizontal="left" vertical="center"/>
    </xf>
    <xf numFmtId="0" fontId="0" fillId="0" borderId="0" xfId="0" quotePrefix="1" applyAlignment="1" applyProtection="1">
      <alignment wrapText="1"/>
    </xf>
    <xf numFmtId="0" fontId="37" fillId="0" borderId="0" xfId="0" applyFont="1" applyAlignment="1">
      <alignment horizontal="left" vertical="center"/>
    </xf>
    <xf numFmtId="0" fontId="0" fillId="0" borderId="0" xfId="0" applyFill="1" applyAlignment="1" applyProtection="1">
      <alignment horizontal="left" vertical="center" wrapText="1"/>
    </xf>
    <xf numFmtId="0" fontId="0" fillId="0" borderId="0" xfId="0" applyFill="1" applyAlignment="1">
      <alignment horizontal="left" vertical="center"/>
    </xf>
    <xf numFmtId="49" fontId="2" fillId="5" borderId="19" xfId="0" applyNumberFormat="1" applyFont="1" applyFill="1" applyBorder="1" applyProtection="1">
      <protection locked="0"/>
    </xf>
    <xf numFmtId="0" fontId="2" fillId="5" borderId="6" xfId="0" applyFont="1" applyFill="1" applyBorder="1" applyAlignment="1" applyProtection="1">
      <alignment horizontal="center"/>
      <protection locked="0"/>
    </xf>
    <xf numFmtId="0" fontId="1" fillId="2" borderId="0" xfId="0" applyFont="1" applyFill="1" applyAlignment="1" applyProtection="1">
      <alignment horizontal="center" vertical="center" wrapText="1"/>
    </xf>
    <xf numFmtId="0" fontId="39" fillId="0" borderId="0" xfId="0" applyFont="1"/>
    <xf numFmtId="0" fontId="0" fillId="0" borderId="0" xfId="0" applyAlignment="1">
      <alignment wrapText="1"/>
    </xf>
    <xf numFmtId="0" fontId="39" fillId="0" borderId="0" xfId="0" applyFont="1" applyAlignment="1">
      <alignment wrapText="1"/>
    </xf>
    <xf numFmtId="0" fontId="27" fillId="0" borderId="0" xfId="0" applyFont="1" applyAlignment="1">
      <alignment wrapText="1"/>
    </xf>
    <xf numFmtId="0" fontId="0" fillId="0" borderId="0" xfId="0" quotePrefix="1" applyAlignment="1">
      <alignment wrapText="1"/>
    </xf>
    <xf numFmtId="0" fontId="0" fillId="0" borderId="0" xfId="0" applyFont="1" applyAlignment="1">
      <alignment wrapText="1"/>
    </xf>
    <xf numFmtId="0" fontId="3" fillId="11" borderId="4" xfId="0" applyFont="1" applyFill="1" applyBorder="1" applyAlignment="1" applyProtection="1">
      <alignment horizontal="center"/>
    </xf>
    <xf numFmtId="0" fontId="5" fillId="11" borderId="15" xfId="0" quotePrefix="1" applyNumberFormat="1" applyFont="1" applyFill="1" applyBorder="1" applyProtection="1"/>
    <xf numFmtId="0" fontId="5" fillId="11" borderId="5" xfId="0" quotePrefix="1" applyNumberFormat="1" applyFont="1" applyFill="1" applyBorder="1" applyProtection="1"/>
    <xf numFmtId="0" fontId="5" fillId="11" borderId="6" xfId="0" quotePrefix="1" applyNumberFormat="1" applyFont="1" applyFill="1" applyBorder="1" applyProtection="1"/>
    <xf numFmtId="0" fontId="28" fillId="0" borderId="0" xfId="0" applyFont="1" applyFill="1" applyBorder="1" applyAlignment="1" applyProtection="1">
      <alignment vertical="center"/>
    </xf>
    <xf numFmtId="0" fontId="24" fillId="4" borderId="0" xfId="0" applyFont="1" applyFill="1" applyBorder="1" applyAlignment="1" applyProtection="1">
      <alignment wrapText="1"/>
    </xf>
    <xf numFmtId="49" fontId="2" fillId="12" borderId="4" xfId="0" applyNumberFormat="1" applyFont="1" applyFill="1" applyBorder="1" applyProtection="1">
      <protection locked="0"/>
    </xf>
    <xf numFmtId="49" fontId="2" fillId="12" borderId="5" xfId="0" applyNumberFormat="1" applyFont="1" applyFill="1" applyBorder="1" applyProtection="1">
      <protection locked="0"/>
    </xf>
    <xf numFmtId="49" fontId="2" fillId="12" borderId="6" xfId="0" applyNumberFormat="1" applyFont="1" applyFill="1" applyBorder="1" applyProtection="1">
      <protection locked="0"/>
    </xf>
    <xf numFmtId="0" fontId="3" fillId="0" borderId="4" xfId="0" applyFont="1" applyFill="1" applyBorder="1" applyAlignment="1" applyProtection="1">
      <alignment horizontal="center" vertical="center" wrapText="1"/>
    </xf>
    <xf numFmtId="0" fontId="5" fillId="0" borderId="6" xfId="0" applyFont="1" applyFill="1" applyBorder="1" applyAlignment="1" applyProtection="1">
      <alignment horizontal="center" vertical="top" wrapText="1"/>
    </xf>
    <xf numFmtId="0" fontId="44" fillId="0" borderId="0" xfId="2"/>
    <xf numFmtId="0" fontId="44" fillId="0" borderId="0" xfId="2" applyAlignment="1">
      <alignment vertical="center"/>
    </xf>
    <xf numFmtId="0" fontId="47" fillId="0" borderId="0" xfId="2" applyFont="1" applyAlignment="1">
      <alignment horizontal="center"/>
    </xf>
    <xf numFmtId="0" fontId="44" fillId="0" borderId="4" xfId="2" applyNumberFormat="1" applyBorder="1" applyAlignment="1">
      <alignment horizontal="center"/>
    </xf>
    <xf numFmtId="0" fontId="44" fillId="0" borderId="4" xfId="2" applyNumberFormat="1" applyBorder="1"/>
    <xf numFmtId="0" fontId="44" fillId="0" borderId="4" xfId="2" applyNumberFormat="1" applyBorder="1" applyAlignment="1">
      <alignment vertical="center"/>
    </xf>
    <xf numFmtId="0" fontId="44" fillId="0" borderId="5" xfId="2" applyNumberFormat="1" applyBorder="1" applyAlignment="1">
      <alignment horizontal="center"/>
    </xf>
    <xf numFmtId="0" fontId="44" fillId="0" borderId="5" xfId="2" applyNumberFormat="1" applyBorder="1"/>
    <xf numFmtId="0" fontId="44" fillId="0" borderId="5" xfId="2" applyNumberFormat="1" applyBorder="1" applyAlignment="1">
      <alignment vertical="center"/>
    </xf>
    <xf numFmtId="0" fontId="44" fillId="0" borderId="6" xfId="2" applyNumberFormat="1" applyBorder="1" applyAlignment="1">
      <alignment horizontal="center"/>
    </xf>
    <xf numFmtId="0" fontId="44" fillId="0" borderId="6" xfId="2" applyNumberFormat="1" applyBorder="1"/>
    <xf numFmtId="0" fontId="44" fillId="0" borderId="0" xfId="2" applyNumberFormat="1"/>
    <xf numFmtId="0" fontId="45" fillId="0" borderId="0" xfId="2" applyNumberFormat="1" applyFont="1" applyAlignment="1">
      <alignment horizontal="left" vertical="center" indent="1"/>
    </xf>
    <xf numFmtId="0" fontId="44" fillId="0" borderId="24" xfId="2" applyNumberFormat="1" applyBorder="1" applyAlignment="1">
      <alignment horizontal="center" vertical="center" wrapText="1"/>
    </xf>
    <xf numFmtId="0" fontId="44" fillId="0" borderId="15" xfId="2" applyNumberFormat="1" applyBorder="1" applyAlignment="1">
      <alignment horizontal="center" vertical="center"/>
    </xf>
    <xf numFmtId="0" fontId="44" fillId="14" borderId="15" xfId="2" applyNumberFormat="1" applyFill="1" applyBorder="1" applyAlignment="1">
      <alignment horizontal="center" vertical="center"/>
    </xf>
    <xf numFmtId="0" fontId="46" fillId="0" borderId="28" xfId="2" applyNumberFormat="1" applyFont="1" applyBorder="1" applyAlignment="1">
      <alignment horizontal="center" vertical="center" wrapText="1"/>
    </xf>
    <xf numFmtId="0" fontId="46" fillId="0" borderId="23" xfId="2" applyNumberFormat="1" applyFont="1" applyBorder="1" applyAlignment="1">
      <alignment horizontal="center" vertical="center" wrapText="1"/>
    </xf>
    <xf numFmtId="0" fontId="44" fillId="0" borderId="28" xfId="2" applyNumberFormat="1" applyBorder="1" applyAlignment="1">
      <alignment vertical="center"/>
    </xf>
    <xf numFmtId="0" fontId="44" fillId="14" borderId="28" xfId="2" applyNumberFormat="1" applyFill="1" applyBorder="1" applyAlignment="1">
      <alignment vertical="center"/>
    </xf>
    <xf numFmtId="0" fontId="48" fillId="0" borderId="28" xfId="2" applyNumberFormat="1" applyFont="1" applyBorder="1" applyAlignment="1">
      <alignment vertical="top" wrapText="1"/>
    </xf>
    <xf numFmtId="0" fontId="47" fillId="0" borderId="28" xfId="2" applyNumberFormat="1" applyFont="1" applyBorder="1" applyAlignment="1">
      <alignment horizontal="center"/>
    </xf>
    <xf numFmtId="0" fontId="47" fillId="0" borderId="0" xfId="2" applyNumberFormat="1" applyFont="1" applyAlignment="1">
      <alignment horizontal="center"/>
    </xf>
    <xf numFmtId="0" fontId="47" fillId="14" borderId="28" xfId="2" applyNumberFormat="1" applyFont="1" applyFill="1" applyBorder="1" applyAlignment="1">
      <alignment horizontal="center"/>
    </xf>
    <xf numFmtId="0" fontId="46" fillId="0" borderId="23" xfId="2" applyNumberFormat="1" applyFont="1" applyBorder="1" applyAlignment="1">
      <alignment horizontal="center"/>
    </xf>
    <xf numFmtId="0" fontId="46" fillId="0" borderId="29" xfId="2" applyNumberFormat="1" applyFont="1" applyBorder="1" applyAlignment="1">
      <alignment horizontal="center"/>
    </xf>
    <xf numFmtId="0" fontId="46" fillId="0" borderId="0" xfId="2" applyNumberFormat="1" applyFont="1" applyAlignment="1">
      <alignment horizontal="center" wrapText="1"/>
    </xf>
    <xf numFmtId="0" fontId="50" fillId="0" borderId="20" xfId="2" applyNumberFormat="1" applyFont="1" applyBorder="1" applyAlignment="1">
      <alignment horizontal="center" vertical="top" wrapText="1"/>
    </xf>
    <xf numFmtId="0" fontId="46" fillId="0" borderId="29" xfId="2" applyNumberFormat="1" applyFont="1" applyBorder="1" applyAlignment="1">
      <alignment horizontal="center" vertical="center" wrapText="1"/>
    </xf>
    <xf numFmtId="0" fontId="44" fillId="0" borderId="29" xfId="2" applyNumberFormat="1" applyBorder="1"/>
    <xf numFmtId="0" fontId="44" fillId="14" borderId="29" xfId="2" applyNumberFormat="1" applyFill="1" applyBorder="1"/>
    <xf numFmtId="0" fontId="24" fillId="13" borderId="4" xfId="0" applyFont="1" applyFill="1" applyBorder="1" applyAlignment="1" applyProtection="1">
      <alignment wrapText="1"/>
      <protection locked="0"/>
    </xf>
    <xf numFmtId="0" fontId="24" fillId="4" borderId="0" xfId="0" applyFont="1" applyFill="1" applyBorder="1" applyProtection="1">
      <protection locked="0"/>
    </xf>
    <xf numFmtId="0" fontId="21" fillId="4" borderId="0" xfId="0" applyFont="1" applyFill="1" applyBorder="1" applyProtection="1">
      <protection locked="0"/>
    </xf>
    <xf numFmtId="0" fontId="22" fillId="4" borderId="0" xfId="0" applyFont="1" applyFill="1" applyBorder="1" applyAlignment="1" applyProtection="1">
      <alignment vertical="center"/>
      <protection locked="0"/>
    </xf>
    <xf numFmtId="0" fontId="3" fillId="0" borderId="4" xfId="0" applyFont="1" applyFill="1" applyBorder="1" applyAlignment="1" applyProtection="1">
      <alignment horizontal="center" vertical="center" wrapText="1"/>
      <protection locked="0"/>
    </xf>
    <xf numFmtId="0" fontId="5" fillId="0" borderId="6" xfId="0" applyFont="1" applyFill="1" applyBorder="1" applyAlignment="1" applyProtection="1">
      <alignment horizontal="center" vertical="top" wrapText="1"/>
      <protection locked="0"/>
    </xf>
    <xf numFmtId="0" fontId="24" fillId="13" borderId="5" xfId="0" applyFont="1" applyFill="1" applyBorder="1" applyAlignment="1" applyProtection="1">
      <alignment wrapText="1"/>
      <protection locked="0"/>
    </xf>
    <xf numFmtId="0" fontId="24" fillId="13" borderId="6" xfId="0" applyFont="1" applyFill="1" applyBorder="1" applyAlignment="1" applyProtection="1">
      <alignment wrapText="1"/>
      <protection locked="0"/>
    </xf>
    <xf numFmtId="0" fontId="28" fillId="4" borderId="0" xfId="0" applyFont="1" applyFill="1" applyBorder="1" applyProtection="1"/>
    <xf numFmtId="0" fontId="39" fillId="0" borderId="0" xfId="0" applyFont="1" applyFill="1" applyAlignment="1">
      <alignment wrapText="1"/>
    </xf>
    <xf numFmtId="0" fontId="39" fillId="0" borderId="0" xfId="0" applyFont="1" applyFill="1"/>
    <xf numFmtId="0" fontId="23" fillId="3" borderId="3" xfId="0" applyFont="1" applyFill="1" applyBorder="1" applyAlignment="1" applyProtection="1">
      <alignment horizontal="center" vertical="center" wrapText="1"/>
    </xf>
    <xf numFmtId="0" fontId="0" fillId="0" borderId="0" xfId="0" applyFill="1" applyAlignment="1">
      <alignment wrapText="1"/>
    </xf>
    <xf numFmtId="0" fontId="39" fillId="0" borderId="0" xfId="0" applyFont="1" applyFill="1" applyProtection="1"/>
    <xf numFmtId="0" fontId="39" fillId="4" borderId="0" xfId="0" applyFont="1" applyFill="1" applyAlignment="1">
      <alignment wrapText="1"/>
    </xf>
    <xf numFmtId="0" fontId="39" fillId="4" borderId="0" xfId="0" applyFont="1" applyFill="1"/>
    <xf numFmtId="0" fontId="0" fillId="16" borderId="0" xfId="0" applyFill="1" applyAlignment="1">
      <alignment wrapText="1"/>
    </xf>
    <xf numFmtId="0" fontId="33" fillId="0" borderId="0" xfId="0" applyFont="1" applyAlignment="1">
      <alignment wrapText="1"/>
    </xf>
    <xf numFmtId="49" fontId="0" fillId="0" borderId="0" xfId="0" applyNumberFormat="1" applyFill="1" applyProtection="1"/>
    <xf numFmtId="0" fontId="0" fillId="0" borderId="0" xfId="0" applyFill="1" applyAlignment="1" applyProtection="1">
      <alignment horizontal="center"/>
    </xf>
    <xf numFmtId="0" fontId="1" fillId="2" borderId="0" xfId="0" applyFont="1" applyFill="1" applyAlignment="1" applyProtection="1">
      <alignment vertical="center" wrapText="1"/>
    </xf>
    <xf numFmtId="0" fontId="0" fillId="0" borderId="0" xfId="0" applyFill="1"/>
    <xf numFmtId="0" fontId="21" fillId="0" borderId="0" xfId="0" applyFont="1" applyFill="1" applyAlignment="1">
      <alignment wrapText="1"/>
    </xf>
    <xf numFmtId="0" fontId="39" fillId="0" borderId="0" xfId="0" applyFont="1" applyFill="1" applyAlignment="1" applyProtection="1">
      <alignment wrapText="1"/>
    </xf>
    <xf numFmtId="49" fontId="0" fillId="0" borderId="0" xfId="0" applyNumberFormat="1" applyFill="1" applyAlignment="1" applyProtection="1">
      <alignment wrapText="1"/>
    </xf>
    <xf numFmtId="49" fontId="0" fillId="0" borderId="0" xfId="0" applyNumberFormat="1" applyFill="1" applyAlignment="1">
      <alignment wrapText="1"/>
    </xf>
    <xf numFmtId="0" fontId="17" fillId="0" borderId="0" xfId="0" applyFont="1" applyFill="1" applyProtection="1"/>
    <xf numFmtId="0" fontId="0" fillId="0" borderId="0" xfId="0" applyFont="1" applyFill="1" applyAlignment="1" applyProtection="1">
      <alignment wrapText="1"/>
    </xf>
    <xf numFmtId="0" fontId="0" fillId="0" borderId="0" xfId="0" applyFont="1" applyFill="1" applyAlignment="1">
      <alignment wrapText="1"/>
    </xf>
    <xf numFmtId="0" fontId="27" fillId="0" borderId="0" xfId="0" applyFont="1" applyFill="1" applyAlignment="1">
      <alignment wrapText="1"/>
    </xf>
    <xf numFmtId="0" fontId="0" fillId="3" borderId="0" xfId="0" applyFill="1" applyAlignment="1" applyProtection="1"/>
    <xf numFmtId="0" fontId="0" fillId="3" borderId="0" xfId="0" applyFill="1" applyAlignment="1">
      <alignment wrapText="1"/>
    </xf>
    <xf numFmtId="0" fontId="39" fillId="3" borderId="0" xfId="0" applyFont="1" applyFill="1" applyAlignment="1">
      <alignment wrapText="1"/>
    </xf>
    <xf numFmtId="0" fontId="0" fillId="3" borderId="0" xfId="0" applyFill="1"/>
    <xf numFmtId="49" fontId="0" fillId="12" borderId="5" xfId="0" applyNumberFormat="1" applyFill="1" applyBorder="1" applyProtection="1">
      <protection locked="0"/>
    </xf>
    <xf numFmtId="0" fontId="0" fillId="10" borderId="0" xfId="0" applyFill="1" applyAlignment="1">
      <alignment wrapText="1"/>
    </xf>
    <xf numFmtId="0" fontId="0" fillId="10" borderId="0" xfId="0" applyFill="1"/>
    <xf numFmtId="0" fontId="0" fillId="0" borderId="0" xfId="0" applyAlignment="1">
      <alignment horizontal="left" vertical="center" wrapText="1"/>
    </xf>
    <xf numFmtId="0" fontId="54" fillId="0" borderId="0" xfId="0" applyFont="1"/>
    <xf numFmtId="49" fontId="2" fillId="10" borderId="4" xfId="0" applyNumberFormat="1" applyFont="1" applyFill="1" applyBorder="1" applyProtection="1">
      <protection locked="0"/>
    </xf>
    <xf numFmtId="49" fontId="2" fillId="10" borderId="5" xfId="0" applyNumberFormat="1" applyFont="1" applyFill="1" applyBorder="1" applyProtection="1">
      <protection locked="0"/>
    </xf>
    <xf numFmtId="49" fontId="2" fillId="10" borderId="6" xfId="0" applyNumberFormat="1" applyFont="1" applyFill="1" applyBorder="1" applyProtection="1">
      <protection locked="0"/>
    </xf>
    <xf numFmtId="49" fontId="2" fillId="17" borderId="4" xfId="0" applyNumberFormat="1" applyFont="1" applyFill="1" applyBorder="1" applyProtection="1">
      <protection locked="0"/>
    </xf>
    <xf numFmtId="49" fontId="2" fillId="17" borderId="5" xfId="0" applyNumberFormat="1" applyFont="1" applyFill="1" applyBorder="1" applyProtection="1">
      <protection locked="0"/>
    </xf>
    <xf numFmtId="49" fontId="2" fillId="17" borderId="6" xfId="0" applyNumberFormat="1" applyFont="1" applyFill="1" applyBorder="1" applyProtection="1">
      <protection locked="0"/>
    </xf>
    <xf numFmtId="0" fontId="3" fillId="0" borderId="11" xfId="0" applyFont="1" applyFill="1" applyBorder="1" applyAlignment="1" applyProtection="1">
      <alignment horizontal="center" vertical="center" wrapText="1"/>
    </xf>
    <xf numFmtId="0" fontId="14" fillId="15" borderId="3" xfId="0" applyFont="1" applyFill="1" applyBorder="1" applyAlignment="1" applyProtection="1">
      <alignment horizontal="center" vertical="center"/>
    </xf>
    <xf numFmtId="49" fontId="2" fillId="5" borderId="8" xfId="0" applyNumberFormat="1" applyFont="1" applyFill="1" applyBorder="1" applyAlignment="1" applyProtection="1">
      <alignment vertical="center"/>
      <protection locked="0"/>
    </xf>
    <xf numFmtId="0" fontId="26" fillId="8" borderId="2" xfId="0" applyFont="1" applyFill="1" applyBorder="1" applyAlignment="1" applyProtection="1">
      <alignment vertical="center"/>
    </xf>
    <xf numFmtId="0" fontId="11" fillId="2" borderId="2" xfId="0" applyFont="1" applyFill="1" applyBorder="1" applyAlignment="1" applyProtection="1">
      <alignment vertical="center"/>
    </xf>
    <xf numFmtId="49" fontId="2" fillId="13" borderId="8" xfId="0" applyNumberFormat="1" applyFont="1" applyFill="1" applyBorder="1" applyAlignment="1" applyProtection="1">
      <alignment vertical="center"/>
      <protection locked="0"/>
    </xf>
    <xf numFmtId="49" fontId="2" fillId="13" borderId="17" xfId="0" applyNumberFormat="1" applyFont="1" applyFill="1" applyBorder="1" applyAlignment="1" applyProtection="1">
      <alignment vertical="center"/>
      <protection locked="0"/>
    </xf>
    <xf numFmtId="0" fontId="28" fillId="13" borderId="14" xfId="0" applyFont="1" applyFill="1" applyBorder="1" applyAlignment="1" applyProtection="1">
      <alignment vertical="center"/>
      <protection locked="0"/>
    </xf>
    <xf numFmtId="0" fontId="28" fillId="13" borderId="8" xfId="0" applyFont="1" applyFill="1" applyBorder="1" applyAlignment="1" applyProtection="1">
      <alignment vertical="center"/>
      <protection locked="0"/>
    </xf>
    <xf numFmtId="49" fontId="28" fillId="13" borderId="17" xfId="0" applyNumberFormat="1" applyFont="1" applyFill="1" applyBorder="1" applyAlignment="1" applyProtection="1">
      <alignment vertical="center"/>
      <protection locked="0"/>
    </xf>
    <xf numFmtId="49" fontId="2" fillId="5" borderId="14" xfId="0" applyNumberFormat="1" applyFont="1" applyFill="1" applyBorder="1" applyAlignment="1" applyProtection="1">
      <alignment vertical="center"/>
      <protection locked="0"/>
    </xf>
    <xf numFmtId="49" fontId="2" fillId="5" borderId="8" xfId="0" quotePrefix="1" applyNumberFormat="1" applyFont="1" applyFill="1" applyBorder="1" applyAlignment="1" applyProtection="1">
      <alignment vertical="center"/>
      <protection locked="0"/>
    </xf>
    <xf numFmtId="49" fontId="2" fillId="5" borderId="17" xfId="0" applyNumberFormat="1" applyFont="1" applyFill="1" applyBorder="1" applyAlignment="1" applyProtection="1">
      <alignment vertical="center"/>
      <protection locked="0"/>
    </xf>
    <xf numFmtId="49" fontId="2" fillId="10" borderId="14" xfId="0" quotePrefix="1" applyNumberFormat="1" applyFont="1" applyFill="1" applyBorder="1" applyAlignment="1" applyProtection="1">
      <alignment vertical="center"/>
      <protection locked="0"/>
    </xf>
    <xf numFmtId="49" fontId="2" fillId="10" borderId="8" xfId="0" quotePrefix="1" applyNumberFormat="1" applyFont="1" applyFill="1" applyBorder="1" applyAlignment="1" applyProtection="1">
      <alignment vertical="center"/>
      <protection locked="0"/>
    </xf>
    <xf numFmtId="49" fontId="2" fillId="10" borderId="17" xfId="0" applyNumberFormat="1" applyFont="1" applyFill="1" applyBorder="1" applyAlignment="1" applyProtection="1">
      <alignment vertical="center"/>
      <protection locked="0"/>
    </xf>
    <xf numFmtId="0" fontId="2" fillId="4" borderId="0" xfId="0" applyFont="1" applyFill="1" applyBorder="1" applyAlignment="1" applyProtection="1">
      <alignment horizontal="left" vertical="center"/>
    </xf>
    <xf numFmtId="0" fontId="4" fillId="4" borderId="0" xfId="0" applyFont="1" applyFill="1" applyBorder="1" applyAlignment="1" applyProtection="1">
      <alignment horizontal="left" vertical="center"/>
    </xf>
    <xf numFmtId="0" fontId="2" fillId="4" borderId="0" xfId="0" applyFont="1" applyFill="1" applyBorder="1" applyAlignment="1" applyProtection="1">
      <alignment horizontal="left"/>
    </xf>
    <xf numFmtId="0" fontId="0" fillId="0" borderId="0" xfId="0" applyAlignment="1">
      <alignment horizontal="center" vertical="center" wrapText="1"/>
    </xf>
    <xf numFmtId="49" fontId="2" fillId="10" borderId="15" xfId="0" applyNumberFormat="1" applyFont="1" applyFill="1" applyBorder="1" applyProtection="1">
      <protection locked="0"/>
    </xf>
    <xf numFmtId="0" fontId="3" fillId="0" borderId="11" xfId="0" applyFont="1" applyFill="1" applyBorder="1" applyAlignment="1" applyProtection="1">
      <alignment horizontal="center" vertical="center" wrapText="1"/>
    </xf>
    <xf numFmtId="0" fontId="14" fillId="15" borderId="3" xfId="0" applyFont="1" applyFill="1" applyBorder="1" applyAlignment="1" applyProtection="1">
      <alignment horizontal="center" vertical="center"/>
    </xf>
    <xf numFmtId="0" fontId="3" fillId="0" borderId="11" xfId="0" applyFont="1" applyFill="1" applyBorder="1" applyAlignment="1" applyProtection="1">
      <alignment horizontal="center" vertical="center" wrapText="1"/>
    </xf>
    <xf numFmtId="0" fontId="14" fillId="15" borderId="3" xfId="0" applyFont="1" applyFill="1" applyBorder="1" applyAlignment="1" applyProtection="1">
      <alignment horizontal="center" vertical="center"/>
    </xf>
    <xf numFmtId="0" fontId="14" fillId="2" borderId="2" xfId="0" applyFont="1" applyFill="1" applyBorder="1" applyAlignment="1" applyProtection="1">
      <alignment horizontal="center" vertical="center" wrapText="1"/>
    </xf>
    <xf numFmtId="0" fontId="5" fillId="0" borderId="36" xfId="0" applyFont="1" applyFill="1" applyBorder="1" applyAlignment="1" applyProtection="1">
      <alignment horizontal="center" vertical="top" wrapText="1"/>
    </xf>
    <xf numFmtId="49" fontId="2" fillId="5" borderId="0" xfId="0" applyNumberFormat="1" applyFont="1" applyFill="1" applyBorder="1" applyAlignment="1" applyProtection="1">
      <alignment horizontal="center" vertical="center"/>
      <protection locked="0"/>
    </xf>
    <xf numFmtId="49" fontId="2" fillId="18" borderId="4" xfId="0" applyNumberFormat="1" applyFont="1" applyFill="1" applyBorder="1" applyProtection="1">
      <protection locked="0"/>
    </xf>
    <xf numFmtId="49" fontId="2" fillId="18" borderId="35" xfId="0" applyNumberFormat="1" applyFont="1" applyFill="1" applyBorder="1" applyProtection="1">
      <protection locked="0"/>
    </xf>
    <xf numFmtId="49" fontId="2" fillId="19" borderId="4" xfId="0" applyNumberFormat="1" applyFont="1" applyFill="1" applyBorder="1" applyProtection="1">
      <protection locked="0"/>
    </xf>
    <xf numFmtId="49" fontId="2" fillId="19" borderId="5" xfId="0" applyNumberFormat="1" applyFont="1" applyFill="1" applyBorder="1" applyProtection="1">
      <protection locked="0"/>
    </xf>
    <xf numFmtId="49" fontId="2" fillId="19" borderId="6" xfId="0" applyNumberFormat="1" applyFont="1" applyFill="1" applyBorder="1" applyProtection="1">
      <protection locked="0"/>
    </xf>
    <xf numFmtId="0" fontId="0" fillId="18" borderId="0" xfId="0" applyFill="1" applyProtection="1"/>
    <xf numFmtId="0" fontId="39" fillId="18" borderId="0" xfId="0" applyFont="1" applyFill="1" applyAlignment="1">
      <alignment wrapText="1"/>
    </xf>
    <xf numFmtId="0" fontId="0" fillId="18" borderId="0" xfId="0" applyFill="1" applyAlignment="1">
      <alignment wrapText="1"/>
    </xf>
    <xf numFmtId="0" fontId="0" fillId="19" borderId="0" xfId="0" applyFill="1" applyProtection="1"/>
    <xf numFmtId="0" fontId="39" fillId="19" borderId="0" xfId="0" applyFont="1" applyFill="1" applyAlignment="1">
      <alignment wrapText="1"/>
    </xf>
    <xf numFmtId="0" fontId="0" fillId="19" borderId="0" xfId="0" applyFill="1" applyAlignment="1">
      <alignment wrapText="1"/>
    </xf>
    <xf numFmtId="0" fontId="0" fillId="20" borderId="0" xfId="0" applyFill="1"/>
    <xf numFmtId="49" fontId="2" fillId="18" borderId="6" xfId="0" applyNumberFormat="1" applyFont="1" applyFill="1" applyBorder="1" applyProtection="1">
      <protection locked="0"/>
    </xf>
    <xf numFmtId="0" fontId="0" fillId="17" borderId="0" xfId="0" applyFill="1" applyAlignment="1" applyProtection="1">
      <alignment horizontal="left" vertical="center" wrapText="1"/>
    </xf>
    <xf numFmtId="0" fontId="0" fillId="17" borderId="0" xfId="0" applyFill="1" applyAlignment="1">
      <alignment horizontal="left" vertical="center"/>
    </xf>
    <xf numFmtId="0" fontId="0" fillId="17" borderId="0" xfId="0" applyFill="1" applyAlignment="1" applyProtection="1">
      <alignment wrapText="1"/>
    </xf>
    <xf numFmtId="0" fontId="0" fillId="17" borderId="0" xfId="0" applyFill="1" applyProtection="1"/>
    <xf numFmtId="0" fontId="0" fillId="17" borderId="0" xfId="0" applyFill="1"/>
    <xf numFmtId="0" fontId="0" fillId="17" borderId="0" xfId="0" applyFill="1" applyAlignment="1">
      <alignment horizontal="left" vertical="center" wrapText="1"/>
    </xf>
    <xf numFmtId="0" fontId="0" fillId="17" borderId="0" xfId="0" applyFill="1" applyAlignment="1">
      <alignment wrapText="1"/>
    </xf>
    <xf numFmtId="0" fontId="2" fillId="10" borderId="4" xfId="0" applyNumberFormat="1" applyFont="1" applyFill="1" applyBorder="1" applyProtection="1">
      <protection locked="0"/>
    </xf>
    <xf numFmtId="0" fontId="2" fillId="10" borderId="5" xfId="0" applyNumberFormat="1" applyFont="1" applyFill="1" applyBorder="1" applyProtection="1">
      <protection locked="0"/>
    </xf>
    <xf numFmtId="0" fontId="2" fillId="10" borderId="6" xfId="0" applyNumberFormat="1" applyFont="1" applyFill="1" applyBorder="1" applyProtection="1">
      <protection locked="0"/>
    </xf>
    <xf numFmtId="0" fontId="3" fillId="0" borderId="11" xfId="0" applyFont="1" applyFill="1" applyBorder="1" applyAlignment="1" applyProtection="1">
      <alignment horizontal="center" vertical="center" wrapText="1"/>
    </xf>
    <xf numFmtId="0" fontId="14" fillId="15" borderId="3" xfId="0" applyFont="1" applyFill="1" applyBorder="1" applyAlignment="1" applyProtection="1">
      <alignment horizontal="center" vertical="center"/>
    </xf>
    <xf numFmtId="49" fontId="2" fillId="5" borderId="15" xfId="0" applyNumberFormat="1" applyFont="1" applyFill="1" applyBorder="1" applyProtection="1">
      <protection locked="0"/>
    </xf>
    <xf numFmtId="0" fontId="2" fillId="18" borderId="4" xfId="0" applyNumberFormat="1" applyFont="1" applyFill="1" applyBorder="1" applyProtection="1">
      <protection locked="0"/>
    </xf>
    <xf numFmtId="0" fontId="2" fillId="18" borderId="35" xfId="0" applyNumberFormat="1" applyFont="1" applyFill="1" applyBorder="1" applyProtection="1">
      <protection locked="0"/>
    </xf>
    <xf numFmtId="0" fontId="2" fillId="18" borderId="5" xfId="0" applyNumberFormat="1" applyFont="1" applyFill="1" applyBorder="1" applyProtection="1">
      <protection locked="0"/>
    </xf>
    <xf numFmtId="0" fontId="2" fillId="18" borderId="6" xfId="0" applyNumberFormat="1" applyFont="1" applyFill="1" applyBorder="1" applyProtection="1">
      <protection locked="0"/>
    </xf>
    <xf numFmtId="2" fontId="2" fillId="10" borderId="4" xfId="0" applyNumberFormat="1" applyFont="1" applyFill="1" applyBorder="1" applyProtection="1">
      <protection locked="0"/>
    </xf>
    <xf numFmtId="2" fontId="2" fillId="10" borderId="5" xfId="0" applyNumberFormat="1" applyFont="1" applyFill="1" applyBorder="1" applyProtection="1">
      <protection locked="0"/>
    </xf>
    <xf numFmtId="2" fontId="2" fillId="10" borderId="6" xfId="0" applyNumberFormat="1" applyFont="1" applyFill="1" applyBorder="1" applyProtection="1">
      <protection locked="0"/>
    </xf>
    <xf numFmtId="0" fontId="3" fillId="0" borderId="11" xfId="0" applyFont="1" applyFill="1" applyBorder="1" applyAlignment="1" applyProtection="1">
      <alignment horizontal="center" vertical="center" wrapText="1"/>
    </xf>
    <xf numFmtId="0" fontId="14" fillId="15" borderId="3" xfId="0" applyFont="1" applyFill="1" applyBorder="1" applyAlignment="1" applyProtection="1">
      <alignment horizontal="center" vertical="center"/>
    </xf>
    <xf numFmtId="0" fontId="56" fillId="3" borderId="0" xfId="0" applyFont="1" applyFill="1" applyProtection="1"/>
    <xf numFmtId="0" fontId="57" fillId="0" borderId="0" xfId="0" applyFont="1"/>
    <xf numFmtId="0" fontId="58" fillId="0" borderId="0" xfId="0" applyFont="1" applyAlignment="1">
      <alignment wrapText="1"/>
    </xf>
    <xf numFmtId="0" fontId="58" fillId="0" borderId="0" xfId="0" applyFont="1"/>
    <xf numFmtId="49" fontId="0" fillId="0" borderId="0" xfId="0" applyNumberFormat="1"/>
    <xf numFmtId="0" fontId="0" fillId="0" borderId="0" xfId="0" applyAlignment="1" applyProtection="1">
      <alignment horizontal="left"/>
    </xf>
    <xf numFmtId="164" fontId="2" fillId="10" borderId="4" xfId="0" applyNumberFormat="1" applyFont="1" applyFill="1" applyBorder="1" applyProtection="1">
      <protection locked="0"/>
    </xf>
    <xf numFmtId="0" fontId="2" fillId="10" borderId="35" xfId="0" applyNumberFormat="1" applyFont="1" applyFill="1" applyBorder="1" applyProtection="1">
      <protection locked="0"/>
    </xf>
    <xf numFmtId="164" fontId="2" fillId="10" borderId="5" xfId="0" applyNumberFormat="1" applyFont="1" applyFill="1" applyBorder="1" applyProtection="1">
      <protection locked="0"/>
    </xf>
    <xf numFmtId="164" fontId="2" fillId="10" borderId="6" xfId="0" applyNumberFormat="1" applyFont="1" applyFill="1" applyBorder="1" applyProtection="1">
      <protection locked="0"/>
    </xf>
    <xf numFmtId="49" fontId="2" fillId="5" borderId="7" xfId="0" applyNumberFormat="1" applyFont="1" applyFill="1" applyBorder="1" applyAlignment="1" applyProtection="1">
      <alignment horizontal="left" vertical="center"/>
      <protection locked="0"/>
    </xf>
    <xf numFmtId="49" fontId="2" fillId="5" borderId="8" xfId="0" applyNumberFormat="1" applyFont="1" applyFill="1" applyBorder="1" applyAlignment="1" applyProtection="1">
      <alignment horizontal="left" vertical="center"/>
      <protection locked="0"/>
    </xf>
    <xf numFmtId="49" fontId="2" fillId="5" borderId="9" xfId="0" applyNumberFormat="1" applyFont="1" applyFill="1" applyBorder="1" applyAlignment="1" applyProtection="1">
      <alignment horizontal="left" vertical="center"/>
      <protection locked="0"/>
    </xf>
    <xf numFmtId="49" fontId="2" fillId="10" borderId="7" xfId="0" quotePrefix="1" applyNumberFormat="1" applyFont="1" applyFill="1" applyBorder="1" applyAlignment="1" applyProtection="1">
      <alignment horizontal="left" vertical="center"/>
      <protection locked="0"/>
    </xf>
    <xf numFmtId="49" fontId="2" fillId="10" borderId="8" xfId="0" quotePrefix="1" applyNumberFormat="1" applyFont="1" applyFill="1" applyBorder="1" applyAlignment="1" applyProtection="1">
      <alignment horizontal="left" vertical="center"/>
      <protection locked="0"/>
    </xf>
    <xf numFmtId="49" fontId="2" fillId="10" borderId="9" xfId="0" quotePrefix="1" applyNumberFormat="1" applyFont="1" applyFill="1" applyBorder="1" applyAlignment="1" applyProtection="1">
      <alignment horizontal="left" vertical="center"/>
      <protection locked="0"/>
    </xf>
    <xf numFmtId="0" fontId="7" fillId="0" borderId="10" xfId="0" applyFont="1" applyFill="1" applyBorder="1" applyAlignment="1" applyProtection="1">
      <alignment horizontal="center" vertical="center"/>
    </xf>
    <xf numFmtId="0" fontId="7" fillId="0" borderId="14" xfId="0" applyFont="1" applyFill="1" applyBorder="1" applyAlignment="1" applyProtection="1">
      <alignment horizontal="center" vertical="center"/>
    </xf>
    <xf numFmtId="0" fontId="7" fillId="0" borderId="11" xfId="0" applyFont="1" applyFill="1" applyBorder="1" applyAlignment="1" applyProtection="1">
      <alignment horizontal="center" vertical="center"/>
    </xf>
    <xf numFmtId="0" fontId="7" fillId="0" borderId="7" xfId="0" applyFont="1" applyFill="1" applyBorder="1" applyAlignment="1" applyProtection="1">
      <alignment horizontal="center" vertical="center"/>
    </xf>
    <xf numFmtId="0" fontId="7" fillId="0" borderId="8" xfId="0" applyFont="1" applyFill="1" applyBorder="1" applyAlignment="1" applyProtection="1">
      <alignment horizontal="center" vertical="center"/>
    </xf>
    <xf numFmtId="0" fontId="7" fillId="0" borderId="13" xfId="0" applyFont="1" applyFill="1" applyBorder="1" applyAlignment="1" applyProtection="1">
      <alignment horizontal="center" vertical="center"/>
    </xf>
    <xf numFmtId="0" fontId="7" fillId="0" borderId="9" xfId="0" applyFont="1" applyFill="1" applyBorder="1" applyAlignment="1" applyProtection="1">
      <alignment horizontal="center" vertical="center"/>
    </xf>
    <xf numFmtId="0" fontId="11" fillId="2" borderId="1" xfId="0" applyFont="1" applyFill="1" applyBorder="1" applyAlignment="1" applyProtection="1">
      <alignment horizontal="center" vertical="center"/>
    </xf>
    <xf numFmtId="0" fontId="11" fillId="2" borderId="2" xfId="0" applyFont="1" applyFill="1" applyBorder="1" applyAlignment="1" applyProtection="1">
      <alignment horizontal="center" vertical="center"/>
    </xf>
    <xf numFmtId="0" fontId="11" fillId="2" borderId="3" xfId="0" applyFont="1" applyFill="1" applyBorder="1" applyAlignment="1" applyProtection="1">
      <alignment horizontal="center" vertical="center"/>
    </xf>
    <xf numFmtId="0" fontId="7" fillId="0" borderId="16" xfId="0" applyFont="1" applyFill="1" applyBorder="1" applyAlignment="1" applyProtection="1">
      <alignment horizontal="center" vertical="center"/>
    </xf>
    <xf numFmtId="0" fontId="7" fillId="0" borderId="17" xfId="0" applyFont="1" applyFill="1" applyBorder="1" applyAlignment="1" applyProtection="1">
      <alignment horizontal="center" vertical="center"/>
    </xf>
    <xf numFmtId="0" fontId="7" fillId="0" borderId="18" xfId="0" applyFont="1" applyFill="1" applyBorder="1" applyAlignment="1" applyProtection="1">
      <alignment horizontal="center" vertical="center"/>
    </xf>
    <xf numFmtId="0" fontId="28" fillId="13" borderId="7" xfId="0" applyFont="1" applyFill="1" applyBorder="1" applyAlignment="1" applyProtection="1">
      <alignment horizontal="left" vertical="center"/>
      <protection locked="0"/>
    </xf>
    <xf numFmtId="0" fontId="28" fillId="13" borderId="8" xfId="0" applyFont="1" applyFill="1" applyBorder="1" applyAlignment="1" applyProtection="1">
      <alignment horizontal="left" vertical="center"/>
      <protection locked="0"/>
    </xf>
    <xf numFmtId="0" fontId="28" fillId="13" borderId="9" xfId="0" applyFont="1" applyFill="1" applyBorder="1" applyAlignment="1" applyProtection="1">
      <alignment horizontal="left" vertical="center"/>
      <protection locked="0"/>
    </xf>
    <xf numFmtId="49" fontId="28" fillId="13" borderId="16" xfId="0" applyNumberFormat="1" applyFont="1" applyFill="1" applyBorder="1" applyAlignment="1" applyProtection="1">
      <alignment horizontal="left" vertical="center"/>
      <protection locked="0"/>
    </xf>
    <xf numFmtId="49" fontId="28" fillId="13" borderId="17" xfId="0" applyNumberFormat="1" applyFont="1" applyFill="1" applyBorder="1" applyAlignment="1" applyProtection="1">
      <alignment horizontal="left" vertical="center"/>
      <protection locked="0"/>
    </xf>
    <xf numFmtId="49" fontId="28" fillId="13" borderId="18" xfId="0" applyNumberFormat="1" applyFont="1" applyFill="1" applyBorder="1" applyAlignment="1" applyProtection="1">
      <alignment horizontal="left" vertical="center"/>
      <protection locked="0"/>
    </xf>
    <xf numFmtId="0" fontId="14" fillId="2" borderId="1" xfId="0" applyFont="1" applyFill="1" applyBorder="1" applyAlignment="1" applyProtection="1">
      <alignment horizontal="center"/>
    </xf>
    <xf numFmtId="0" fontId="14" fillId="2" borderId="2" xfId="0" applyFont="1" applyFill="1" applyBorder="1" applyAlignment="1" applyProtection="1">
      <alignment horizontal="center"/>
    </xf>
    <xf numFmtId="0" fontId="14" fillId="2" borderId="3" xfId="0" applyFont="1" applyFill="1" applyBorder="1" applyAlignment="1" applyProtection="1">
      <alignment horizontal="center"/>
    </xf>
    <xf numFmtId="0" fontId="7" fillId="0" borderId="34" xfId="0" applyFont="1" applyFill="1" applyBorder="1" applyAlignment="1" applyProtection="1">
      <alignment horizontal="center" vertical="center"/>
    </xf>
    <xf numFmtId="49" fontId="2" fillId="10" borderId="16" xfId="0" applyNumberFormat="1" applyFont="1" applyFill="1" applyBorder="1" applyAlignment="1" applyProtection="1">
      <alignment horizontal="left" vertical="center"/>
      <protection locked="0"/>
    </xf>
    <xf numFmtId="49" fontId="2" fillId="10" borderId="17" xfId="0" applyNumberFormat="1" applyFont="1" applyFill="1" applyBorder="1" applyAlignment="1" applyProtection="1">
      <alignment horizontal="left" vertical="center"/>
      <protection locked="0"/>
    </xf>
    <xf numFmtId="49" fontId="2" fillId="10" borderId="18" xfId="0" applyNumberFormat="1" applyFont="1" applyFill="1" applyBorder="1" applyAlignment="1" applyProtection="1">
      <alignment horizontal="left" vertical="center"/>
      <protection locked="0"/>
    </xf>
    <xf numFmtId="0" fontId="26" fillId="8" borderId="1" xfId="0" applyFont="1" applyFill="1" applyBorder="1" applyAlignment="1" applyProtection="1">
      <alignment horizontal="center" vertical="center"/>
    </xf>
    <xf numFmtId="0" fontId="26" fillId="8" borderId="2" xfId="0" applyFont="1" applyFill="1" applyBorder="1" applyAlignment="1" applyProtection="1">
      <alignment horizontal="center" vertical="center"/>
    </xf>
    <xf numFmtId="0" fontId="26" fillId="8" borderId="3" xfId="0" applyFont="1" applyFill="1" applyBorder="1" applyAlignment="1" applyProtection="1">
      <alignment horizontal="center" vertical="center"/>
    </xf>
    <xf numFmtId="49" fontId="2" fillId="13" borderId="7" xfId="0" applyNumberFormat="1" applyFont="1" applyFill="1" applyBorder="1" applyAlignment="1" applyProtection="1">
      <alignment horizontal="left" vertical="center"/>
      <protection locked="0"/>
    </xf>
    <xf numFmtId="49" fontId="2" fillId="13" borderId="8" xfId="0" applyNumberFormat="1" applyFont="1" applyFill="1" applyBorder="1" applyAlignment="1" applyProtection="1">
      <alignment horizontal="left" vertical="center"/>
      <protection locked="0"/>
    </xf>
    <xf numFmtId="49" fontId="2" fillId="13" borderId="9" xfId="0" applyNumberFormat="1" applyFont="1" applyFill="1" applyBorder="1" applyAlignment="1" applyProtection="1">
      <alignment horizontal="left" vertical="center"/>
      <protection locked="0"/>
    </xf>
    <xf numFmtId="49" fontId="2" fillId="13" borderId="16" xfId="0" applyNumberFormat="1" applyFont="1" applyFill="1" applyBorder="1" applyAlignment="1" applyProtection="1">
      <alignment horizontal="left" vertical="center"/>
      <protection locked="0"/>
    </xf>
    <xf numFmtId="49" fontId="2" fillId="13" borderId="17" xfId="0" applyNumberFormat="1" applyFont="1" applyFill="1" applyBorder="1" applyAlignment="1" applyProtection="1">
      <alignment horizontal="left" vertical="center"/>
      <protection locked="0"/>
    </xf>
    <xf numFmtId="49" fontId="2" fillId="13" borderId="18" xfId="0" applyNumberFormat="1" applyFont="1" applyFill="1" applyBorder="1" applyAlignment="1" applyProtection="1">
      <alignment horizontal="left" vertical="center"/>
      <protection locked="0"/>
    </xf>
    <xf numFmtId="0" fontId="3" fillId="5" borderId="12" xfId="0" applyFont="1" applyFill="1" applyBorder="1" applyAlignment="1" applyProtection="1">
      <alignment horizontal="center" vertical="center"/>
    </xf>
    <xf numFmtId="0" fontId="3" fillId="5" borderId="8" xfId="0" applyFont="1" applyFill="1" applyBorder="1" applyAlignment="1" applyProtection="1">
      <alignment horizontal="center" vertical="center"/>
    </xf>
    <xf numFmtId="0" fontId="3" fillId="5" borderId="13" xfId="0" applyFont="1" applyFill="1" applyBorder="1" applyAlignment="1" applyProtection="1">
      <alignment horizontal="center" vertical="center"/>
    </xf>
    <xf numFmtId="0" fontId="3" fillId="10" borderId="12" xfId="0" applyFont="1" applyFill="1" applyBorder="1" applyAlignment="1" applyProtection="1">
      <alignment horizontal="center" vertical="center"/>
    </xf>
    <xf numFmtId="0" fontId="3" fillId="10" borderId="8" xfId="0" applyFont="1" applyFill="1" applyBorder="1" applyAlignment="1" applyProtection="1">
      <alignment horizontal="center" vertical="center"/>
    </xf>
    <xf numFmtId="0" fontId="3" fillId="10" borderId="13" xfId="0" applyFont="1" applyFill="1" applyBorder="1" applyAlignment="1" applyProtection="1">
      <alignment horizontal="center" vertical="center"/>
    </xf>
    <xf numFmtId="0" fontId="3" fillId="11" borderId="12" xfId="0" applyFont="1" applyFill="1" applyBorder="1" applyAlignment="1" applyProtection="1">
      <alignment horizontal="center" vertical="center"/>
    </xf>
    <xf numFmtId="0" fontId="3" fillId="11" borderId="8" xfId="0" applyFont="1" applyFill="1" applyBorder="1" applyAlignment="1" applyProtection="1">
      <alignment horizontal="center" vertical="center"/>
    </xf>
    <xf numFmtId="0" fontId="3" fillId="11" borderId="13" xfId="0" applyFont="1" applyFill="1" applyBorder="1" applyAlignment="1" applyProtection="1">
      <alignment horizontal="center" vertical="center"/>
    </xf>
    <xf numFmtId="0" fontId="3" fillId="12" borderId="12" xfId="0" applyFont="1" applyFill="1" applyBorder="1" applyAlignment="1" applyProtection="1">
      <alignment horizontal="center" vertical="center"/>
    </xf>
    <xf numFmtId="0" fontId="3" fillId="12" borderId="8" xfId="0" applyFont="1" applyFill="1" applyBorder="1" applyAlignment="1" applyProtection="1">
      <alignment horizontal="center" vertical="center"/>
    </xf>
    <xf numFmtId="0" fontId="3" fillId="12" borderId="13" xfId="0" applyFont="1" applyFill="1" applyBorder="1" applyAlignment="1" applyProtection="1">
      <alignment horizontal="center" vertical="center"/>
    </xf>
    <xf numFmtId="0" fontId="28" fillId="13" borderId="10" xfId="0" applyFont="1" applyFill="1" applyBorder="1" applyAlignment="1" applyProtection="1">
      <alignment horizontal="left" vertical="center"/>
      <protection locked="0"/>
    </xf>
    <xf numFmtId="0" fontId="28" fillId="13" borderId="14" xfId="0" applyFont="1" applyFill="1" applyBorder="1" applyAlignment="1" applyProtection="1">
      <alignment horizontal="left" vertical="center"/>
      <protection locked="0"/>
    </xf>
    <xf numFmtId="0" fontId="28" fillId="13" borderId="11" xfId="0" applyFont="1" applyFill="1" applyBorder="1" applyAlignment="1" applyProtection="1">
      <alignment horizontal="left" vertical="center"/>
      <protection locked="0"/>
    </xf>
    <xf numFmtId="0" fontId="28" fillId="0" borderId="0" xfId="0" applyFont="1" applyFill="1" applyBorder="1" applyAlignment="1" applyProtection="1">
      <alignment horizontal="left" vertical="center" wrapText="1"/>
    </xf>
    <xf numFmtId="49" fontId="2" fillId="5" borderId="7" xfId="0" quotePrefix="1" applyNumberFormat="1" applyFont="1" applyFill="1" applyBorder="1" applyAlignment="1" applyProtection="1">
      <alignment horizontal="left" vertical="center"/>
      <protection locked="0"/>
    </xf>
    <xf numFmtId="49" fontId="2" fillId="5" borderId="8" xfId="0" quotePrefix="1" applyNumberFormat="1" applyFont="1" applyFill="1" applyBorder="1" applyAlignment="1" applyProtection="1">
      <alignment horizontal="left" vertical="center"/>
      <protection locked="0"/>
    </xf>
    <xf numFmtId="49" fontId="2" fillId="5" borderId="9" xfId="0" quotePrefix="1" applyNumberFormat="1" applyFont="1" applyFill="1" applyBorder="1" applyAlignment="1" applyProtection="1">
      <alignment horizontal="left" vertical="center"/>
      <protection locked="0"/>
    </xf>
    <xf numFmtId="49" fontId="2" fillId="5" borderId="16" xfId="0" applyNumberFormat="1" applyFont="1" applyFill="1" applyBorder="1" applyAlignment="1" applyProtection="1">
      <alignment horizontal="left" vertical="center"/>
      <protection locked="0"/>
    </xf>
    <xf numFmtId="49" fontId="2" fillId="5" borderId="17" xfId="0" applyNumberFormat="1" applyFont="1" applyFill="1" applyBorder="1" applyAlignment="1" applyProtection="1">
      <alignment horizontal="left" vertical="center"/>
      <protection locked="0"/>
    </xf>
    <xf numFmtId="49" fontId="2" fillId="5" borderId="18" xfId="0" applyNumberFormat="1" applyFont="1" applyFill="1" applyBorder="1" applyAlignment="1" applyProtection="1">
      <alignment horizontal="left" vertical="center"/>
      <protection locked="0"/>
    </xf>
    <xf numFmtId="49" fontId="2" fillId="5" borderId="10" xfId="0" applyNumberFormat="1" applyFont="1" applyFill="1" applyBorder="1" applyAlignment="1" applyProtection="1">
      <alignment horizontal="left" vertical="center"/>
      <protection locked="0"/>
    </xf>
    <xf numFmtId="49" fontId="2" fillId="5" borderId="14" xfId="0" applyNumberFormat="1" applyFont="1" applyFill="1" applyBorder="1" applyAlignment="1" applyProtection="1">
      <alignment horizontal="left" vertical="center"/>
      <protection locked="0"/>
    </xf>
    <xf numFmtId="49" fontId="2" fillId="5" borderId="11" xfId="0" applyNumberFormat="1" applyFont="1" applyFill="1" applyBorder="1" applyAlignment="1" applyProtection="1">
      <alignment horizontal="left" vertical="center"/>
      <protection locked="0"/>
    </xf>
    <xf numFmtId="49" fontId="2" fillId="10" borderId="10" xfId="0" quotePrefix="1" applyNumberFormat="1" applyFont="1" applyFill="1" applyBorder="1" applyAlignment="1" applyProtection="1">
      <alignment horizontal="left" vertical="center"/>
      <protection locked="0"/>
    </xf>
    <xf numFmtId="49" fontId="2" fillId="10" borderId="14" xfId="0" quotePrefix="1" applyNumberFormat="1" applyFont="1" applyFill="1" applyBorder="1" applyAlignment="1" applyProtection="1">
      <alignment horizontal="left" vertical="center"/>
      <protection locked="0"/>
    </xf>
    <xf numFmtId="49" fontId="2" fillId="10" borderId="11" xfId="0" quotePrefix="1" applyNumberFormat="1" applyFont="1" applyFill="1" applyBorder="1" applyAlignment="1" applyProtection="1">
      <alignment horizontal="left" vertical="center"/>
      <protection locked="0"/>
    </xf>
    <xf numFmtId="49" fontId="28" fillId="13" borderId="7" xfId="0" applyNumberFormat="1" applyFont="1" applyFill="1" applyBorder="1" applyAlignment="1" applyProtection="1">
      <alignment horizontal="left" vertical="center"/>
      <protection locked="0"/>
    </xf>
    <xf numFmtId="49" fontId="28" fillId="13" borderId="8" xfId="0" applyNumberFormat="1" applyFont="1" applyFill="1" applyBorder="1" applyAlignment="1" applyProtection="1">
      <alignment horizontal="left" vertical="center"/>
      <protection locked="0"/>
    </xf>
    <xf numFmtId="49" fontId="28" fillId="13" borderId="9" xfId="0" applyNumberFormat="1" applyFont="1" applyFill="1" applyBorder="1" applyAlignment="1" applyProtection="1">
      <alignment horizontal="left" vertical="center"/>
      <protection locked="0"/>
    </xf>
    <xf numFmtId="0" fontId="3" fillId="17" borderId="12" xfId="0" applyFont="1" applyFill="1" applyBorder="1" applyAlignment="1" applyProtection="1">
      <alignment horizontal="center" vertical="center"/>
    </xf>
    <xf numFmtId="0" fontId="3" fillId="17" borderId="8" xfId="0" applyFont="1" applyFill="1" applyBorder="1" applyAlignment="1" applyProtection="1">
      <alignment horizontal="center" vertical="center"/>
    </xf>
    <xf numFmtId="0" fontId="3" fillId="17" borderId="13" xfId="0" applyFont="1" applyFill="1" applyBorder="1" applyAlignment="1" applyProtection="1">
      <alignment horizontal="center" vertical="center"/>
    </xf>
    <xf numFmtId="0" fontId="7" fillId="0" borderId="33" xfId="0" applyFont="1" applyFill="1" applyBorder="1" applyAlignment="1" applyProtection="1">
      <alignment horizontal="center" vertical="center"/>
    </xf>
    <xf numFmtId="0" fontId="3" fillId="19" borderId="12" xfId="0" applyFont="1" applyFill="1" applyBorder="1" applyAlignment="1" applyProtection="1">
      <alignment horizontal="center" vertical="center"/>
    </xf>
    <xf numFmtId="0" fontId="3" fillId="19" borderId="8" xfId="0" applyFont="1" applyFill="1" applyBorder="1" applyAlignment="1" applyProtection="1">
      <alignment horizontal="center" vertical="center"/>
    </xf>
    <xf numFmtId="0" fontId="3" fillId="19" borderId="13" xfId="0" applyFont="1" applyFill="1" applyBorder="1" applyAlignment="1" applyProtection="1">
      <alignment horizontal="center" vertical="center"/>
    </xf>
    <xf numFmtId="0" fontId="3" fillId="18" borderId="12" xfId="0" applyFont="1" applyFill="1" applyBorder="1" applyAlignment="1" applyProtection="1">
      <alignment horizontal="center" vertical="center"/>
    </xf>
    <xf numFmtId="0" fontId="3" fillId="18" borderId="8" xfId="0" applyFont="1" applyFill="1" applyBorder="1" applyAlignment="1" applyProtection="1">
      <alignment horizontal="center" vertical="center"/>
    </xf>
    <xf numFmtId="0" fontId="3" fillId="18" borderId="13" xfId="0" applyFont="1" applyFill="1" applyBorder="1" applyAlignment="1" applyProtection="1">
      <alignment horizontal="center" vertical="center"/>
    </xf>
    <xf numFmtId="0" fontId="3" fillId="0" borderId="10" xfId="0" applyFont="1" applyFill="1" applyBorder="1" applyAlignment="1" applyProtection="1">
      <alignment horizontal="center" vertical="center" wrapText="1"/>
    </xf>
    <xf numFmtId="0" fontId="3" fillId="0" borderId="14" xfId="0" applyFont="1" applyFill="1" applyBorder="1" applyAlignment="1" applyProtection="1">
      <alignment horizontal="center" vertical="center" wrapText="1"/>
    </xf>
    <xf numFmtId="0" fontId="3" fillId="0" borderId="11" xfId="0" applyFont="1" applyFill="1" applyBorder="1" applyAlignment="1" applyProtection="1">
      <alignment horizontal="center" vertical="center" wrapText="1"/>
    </xf>
    <xf numFmtId="0" fontId="14" fillId="15" borderId="2" xfId="0" applyFont="1" applyFill="1" applyBorder="1" applyAlignment="1" applyProtection="1">
      <alignment horizontal="center" vertical="center"/>
    </xf>
    <xf numFmtId="0" fontId="14" fillId="15" borderId="3" xfId="0" applyFont="1" applyFill="1" applyBorder="1" applyAlignment="1" applyProtection="1">
      <alignment horizontal="center" vertical="center"/>
    </xf>
    <xf numFmtId="0" fontId="7" fillId="0" borderId="30" xfId="0" applyFont="1" applyFill="1" applyBorder="1" applyAlignment="1" applyProtection="1">
      <alignment horizontal="center" vertical="center"/>
    </xf>
    <xf numFmtId="0" fontId="7" fillId="0" borderId="31" xfId="0" applyFont="1" applyFill="1" applyBorder="1" applyAlignment="1" applyProtection="1">
      <alignment horizontal="center" vertical="center"/>
    </xf>
    <xf numFmtId="0" fontId="7" fillId="0" borderId="32" xfId="0" applyFont="1" applyFill="1" applyBorder="1" applyAlignment="1" applyProtection="1">
      <alignment horizontal="center" vertical="center"/>
    </xf>
    <xf numFmtId="0" fontId="18" fillId="7" borderId="0" xfId="0" applyFont="1" applyFill="1" applyBorder="1" applyAlignment="1" applyProtection="1">
      <alignment horizontal="center" vertical="center"/>
    </xf>
    <xf numFmtId="0" fontId="18" fillId="7" borderId="0" xfId="0" applyFont="1" applyFill="1" applyBorder="1" applyAlignment="1" applyProtection="1">
      <alignment horizontal="center" vertical="center"/>
      <protection locked="0"/>
    </xf>
    <xf numFmtId="0" fontId="18" fillId="4" borderId="0" xfId="0" applyFont="1" applyFill="1" applyBorder="1" applyAlignment="1" applyProtection="1">
      <alignment horizontal="center" vertical="center"/>
    </xf>
    <xf numFmtId="0" fontId="14" fillId="2" borderId="1" xfId="0" applyFont="1" applyFill="1" applyBorder="1" applyAlignment="1" applyProtection="1">
      <alignment horizontal="center" vertical="center" wrapText="1"/>
    </xf>
    <xf numFmtId="0" fontId="14" fillId="2" borderId="2" xfId="0" applyFont="1" applyFill="1" applyBorder="1" applyAlignment="1" applyProtection="1">
      <alignment horizontal="center" vertical="center" wrapText="1"/>
    </xf>
    <xf numFmtId="49" fontId="2" fillId="5" borderId="24" xfId="0" applyNumberFormat="1" applyFont="1" applyFill="1" applyBorder="1" applyAlignment="1" applyProtection="1">
      <alignment horizontal="center" vertical="center"/>
      <protection locked="0"/>
    </xf>
    <xf numFmtId="49" fontId="2" fillId="5" borderId="25" xfId="0" applyNumberFormat="1" applyFont="1" applyFill="1" applyBorder="1" applyAlignment="1" applyProtection="1">
      <alignment horizontal="center" vertical="center"/>
      <protection locked="0"/>
    </xf>
    <xf numFmtId="49" fontId="2" fillId="5" borderId="26" xfId="0" applyNumberFormat="1" applyFont="1" applyFill="1" applyBorder="1" applyAlignment="1" applyProtection="1">
      <alignment horizontal="center" vertical="center"/>
      <protection locked="0"/>
    </xf>
    <xf numFmtId="0" fontId="2" fillId="5" borderId="10" xfId="0" applyNumberFormat="1" applyFont="1" applyFill="1" applyBorder="1" applyAlignment="1" applyProtection="1">
      <alignment horizontal="left" vertical="center"/>
      <protection locked="0"/>
    </xf>
    <xf numFmtId="0" fontId="2" fillId="5" borderId="14" xfId="0" applyNumberFormat="1" applyFont="1" applyFill="1" applyBorder="1" applyAlignment="1" applyProtection="1">
      <alignment horizontal="left" vertical="center"/>
      <protection locked="0"/>
    </xf>
    <xf numFmtId="0" fontId="2" fillId="5" borderId="11" xfId="0" applyNumberFormat="1" applyFont="1" applyFill="1" applyBorder="1" applyAlignment="1" applyProtection="1">
      <alignment horizontal="left" vertical="center"/>
      <protection locked="0"/>
    </xf>
    <xf numFmtId="0" fontId="3" fillId="13" borderId="12" xfId="0" applyFont="1" applyFill="1" applyBorder="1" applyAlignment="1" applyProtection="1">
      <alignment horizontal="center" vertical="center"/>
    </xf>
    <xf numFmtId="0" fontId="3" fillId="13" borderId="8" xfId="0" applyFont="1" applyFill="1" applyBorder="1" applyAlignment="1" applyProtection="1">
      <alignment horizontal="center" vertical="center"/>
    </xf>
    <xf numFmtId="0" fontId="3" fillId="13" borderId="13" xfId="0" applyFont="1" applyFill="1" applyBorder="1" applyAlignment="1" applyProtection="1">
      <alignment horizontal="center" vertical="center"/>
    </xf>
    <xf numFmtId="0" fontId="44" fillId="0" borderId="7" xfId="2" applyNumberFormat="1" applyBorder="1" applyAlignment="1">
      <alignment horizontal="center"/>
    </xf>
    <xf numFmtId="0" fontId="44" fillId="0" borderId="9" xfId="2" applyNumberFormat="1" applyBorder="1" applyAlignment="1">
      <alignment horizontal="center"/>
    </xf>
    <xf numFmtId="0" fontId="44" fillId="0" borderId="16" xfId="2" applyNumberFormat="1" applyBorder="1" applyAlignment="1">
      <alignment horizontal="center"/>
    </xf>
    <xf numFmtId="0" fontId="44" fillId="0" borderId="18" xfId="2" applyNumberFormat="1" applyBorder="1" applyAlignment="1">
      <alignment horizontal="center"/>
    </xf>
    <xf numFmtId="0" fontId="47" fillId="0" borderId="23" xfId="2" applyNumberFormat="1" applyFont="1" applyBorder="1" applyAlignment="1">
      <alignment horizontal="center"/>
    </xf>
    <xf numFmtId="0" fontId="47" fillId="0" borderId="27" xfId="2" applyNumberFormat="1" applyFont="1" applyBorder="1" applyAlignment="1">
      <alignment horizontal="center"/>
    </xf>
    <xf numFmtId="0" fontId="46" fillId="0" borderId="20" xfId="2" applyNumberFormat="1" applyFont="1" applyBorder="1" applyAlignment="1">
      <alignment horizontal="center"/>
    </xf>
    <xf numFmtId="0" fontId="46" fillId="0" borderId="22" xfId="2" applyNumberFormat="1" applyFont="1" applyBorder="1" applyAlignment="1">
      <alignment horizontal="center"/>
    </xf>
    <xf numFmtId="0" fontId="44" fillId="0" borderId="10" xfId="2" applyNumberFormat="1" applyBorder="1" applyAlignment="1">
      <alignment horizontal="center"/>
    </xf>
    <xf numFmtId="0" fontId="44" fillId="0" borderId="11" xfId="2" applyNumberFormat="1" applyBorder="1" applyAlignment="1">
      <alignment horizontal="center"/>
    </xf>
    <xf numFmtId="0" fontId="44" fillId="0" borderId="21" xfId="2" applyNumberFormat="1" applyBorder="1" applyAlignment="1">
      <alignment horizontal="center"/>
    </xf>
    <xf numFmtId="0" fontId="44" fillId="0" borderId="24" xfId="2" applyNumberFormat="1" applyBorder="1" applyAlignment="1">
      <alignment horizontal="center"/>
    </xf>
    <xf numFmtId="0" fontId="44" fillId="0" borderId="25" xfId="2" applyNumberFormat="1" applyBorder="1" applyAlignment="1">
      <alignment horizontal="center"/>
    </xf>
    <xf numFmtId="0" fontId="44" fillId="0" borderId="26" xfId="2" applyNumberFormat="1" applyBorder="1" applyAlignment="1">
      <alignment horizontal="center"/>
    </xf>
    <xf numFmtId="0" fontId="44" fillId="0" borderId="20" xfId="2" applyNumberFormat="1" applyBorder="1" applyAlignment="1">
      <alignment horizontal="center"/>
    </xf>
    <xf numFmtId="0" fontId="44" fillId="0" borderId="22" xfId="2" applyNumberFormat="1" applyBorder="1" applyAlignment="1">
      <alignment horizontal="center"/>
    </xf>
    <xf numFmtId="0" fontId="44" fillId="0" borderId="24" xfId="2" applyNumberFormat="1" applyBorder="1" applyAlignment="1">
      <alignment horizontal="center" vertical="center" wrapText="1"/>
    </xf>
    <xf numFmtId="0" fontId="44" fillId="0" borderId="26" xfId="2" applyNumberFormat="1" applyBorder="1" applyAlignment="1">
      <alignment horizontal="center" vertical="center" wrapText="1"/>
    </xf>
    <xf numFmtId="0" fontId="46" fillId="0" borderId="23" xfId="2" applyNumberFormat="1" applyFont="1" applyBorder="1" applyAlignment="1">
      <alignment horizontal="center" vertical="center" wrapText="1"/>
    </xf>
    <xf numFmtId="0" fontId="46" fillId="0" borderId="27" xfId="2" applyNumberFormat="1" applyFont="1" applyBorder="1" applyAlignment="1">
      <alignment horizontal="center" vertical="center" wrapText="1"/>
    </xf>
  </cellXfs>
  <cellStyles count="3">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colors>
    <mruColors>
      <color rgb="FFFF99CC"/>
      <color rgb="FFD3AAEC"/>
      <color rgb="FFFF33CC"/>
      <color rgb="FF1385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P311"/>
  <sheetViews>
    <sheetView topLeftCell="L1" zoomScale="70" zoomScaleNormal="70" workbookViewId="0">
      <pane ySplit="2" topLeftCell="A243" activePane="bottomLeft" state="frozen"/>
      <selection sqref="A1:XFD1048576"/>
      <selection pane="bottomLeft" activeCell="L270" sqref="L270"/>
    </sheetView>
  </sheetViews>
  <sheetFormatPr defaultColWidth="9.453125" defaultRowHeight="12.75" customHeight="1" x14ac:dyDescent="0.25"/>
  <cols>
    <col min="1" max="1" width="9.453125" style="25"/>
    <col min="2" max="2" width="39.54296875" style="25" customWidth="1"/>
    <col min="3" max="4" width="9.453125" style="25"/>
    <col min="5" max="6" width="8.54296875" style="25" customWidth="1"/>
    <col min="7" max="8" width="11.453125" style="25" customWidth="1"/>
    <col min="9" max="9" width="16.54296875" style="25" customWidth="1"/>
    <col min="10" max="10" width="27.54296875" style="25" customWidth="1"/>
    <col min="11" max="11" width="5.453125" style="25" customWidth="1"/>
    <col min="12" max="12" width="39.1796875" style="25" customWidth="1"/>
    <col min="13" max="13" width="51.54296875" style="25" customWidth="1"/>
    <col min="14" max="14" width="17.453125" style="25" customWidth="1"/>
    <col min="15" max="29" width="15.54296875" style="25" customWidth="1"/>
    <col min="30" max="38" width="4.54296875" style="25" customWidth="1"/>
    <col min="39" max="40" width="10" style="38" customWidth="1"/>
    <col min="41" max="41" width="4.54296875" style="25" customWidth="1"/>
    <col min="42" max="42" width="11.453125" style="25" bestFit="1" customWidth="1"/>
    <col min="43" max="44" width="9.453125" style="25"/>
    <col min="45" max="45" width="1.54296875" style="25" customWidth="1"/>
    <col min="46" max="46" width="9.453125" style="25"/>
    <col min="47" max="47" width="35.453125" style="25" bestFit="1" customWidth="1"/>
    <col min="48" max="48" width="38.453125" style="25" bestFit="1" customWidth="1"/>
    <col min="49" max="49" width="9.453125" style="25"/>
    <col min="50" max="50" width="1.54296875" style="25" customWidth="1"/>
    <col min="51" max="62" width="9.453125" style="25"/>
    <col min="63" max="63" width="34.54296875" style="25" bestFit="1" customWidth="1"/>
    <col min="64" max="16384" width="9.453125" style="25"/>
  </cols>
  <sheetData>
    <row r="1" spans="1:68" s="27" customFormat="1" ht="12.75" customHeight="1" x14ac:dyDescent="0.25">
      <c r="M1" s="27">
        <v>1</v>
      </c>
      <c r="N1" s="27">
        <v>2</v>
      </c>
      <c r="O1" s="27">
        <v>3</v>
      </c>
      <c r="P1" s="27">
        <v>4</v>
      </c>
      <c r="Q1" s="27">
        <v>5</v>
      </c>
      <c r="R1" s="27">
        <v>6</v>
      </c>
      <c r="S1" s="27">
        <v>7</v>
      </c>
      <c r="T1" s="27">
        <v>8</v>
      </c>
      <c r="U1" s="27">
        <v>9</v>
      </c>
      <c r="V1" s="27">
        <v>10</v>
      </c>
      <c r="W1" s="27">
        <v>11</v>
      </c>
      <c r="X1" s="27">
        <v>12</v>
      </c>
      <c r="Y1" s="27">
        <v>13</v>
      </c>
      <c r="Z1" s="27">
        <v>14</v>
      </c>
      <c r="AA1" s="27">
        <v>15</v>
      </c>
      <c r="AB1" s="27">
        <v>16</v>
      </c>
      <c r="AC1" s="27">
        <v>17</v>
      </c>
      <c r="AD1" s="27">
        <v>18</v>
      </c>
      <c r="AE1" s="27">
        <v>19</v>
      </c>
      <c r="AF1" s="27">
        <v>20</v>
      </c>
      <c r="AG1" s="27">
        <v>21</v>
      </c>
      <c r="AH1" s="27">
        <v>22</v>
      </c>
      <c r="AI1" s="27">
        <v>23</v>
      </c>
      <c r="AJ1" s="27">
        <v>24</v>
      </c>
      <c r="AK1" s="27">
        <v>25</v>
      </c>
      <c r="AM1" s="36"/>
      <c r="AN1" s="36"/>
    </row>
    <row r="2" spans="1:68" s="26" customFormat="1" ht="39" x14ac:dyDescent="0.25">
      <c r="A2" s="29" t="s">
        <v>124</v>
      </c>
      <c r="B2" s="29" t="s">
        <v>125</v>
      </c>
      <c r="C2" s="29" t="s">
        <v>126</v>
      </c>
      <c r="D2" s="29" t="s">
        <v>127</v>
      </c>
      <c r="E2" s="29" t="s">
        <v>128</v>
      </c>
      <c r="F2" s="29" t="s">
        <v>129</v>
      </c>
      <c r="G2" s="29" t="s">
        <v>130</v>
      </c>
      <c r="H2" s="29" t="s">
        <v>131</v>
      </c>
      <c r="I2" s="29" t="s">
        <v>132</v>
      </c>
      <c r="J2" s="29" t="s">
        <v>133</v>
      </c>
      <c r="L2" s="34" t="s">
        <v>124</v>
      </c>
      <c r="M2" s="29" t="s">
        <v>831</v>
      </c>
      <c r="N2" s="29" t="s">
        <v>832</v>
      </c>
      <c r="O2" s="29" t="s">
        <v>833</v>
      </c>
      <c r="P2" s="29" t="s">
        <v>834</v>
      </c>
      <c r="Q2" s="29" t="s">
        <v>835</v>
      </c>
      <c r="R2" s="29" t="s">
        <v>836</v>
      </c>
      <c r="S2" s="29" t="s">
        <v>2068</v>
      </c>
      <c r="T2" s="29" t="s">
        <v>837</v>
      </c>
      <c r="U2" s="29" t="s">
        <v>838</v>
      </c>
      <c r="V2" s="29" t="s">
        <v>839</v>
      </c>
      <c r="W2" s="29" t="s">
        <v>840</v>
      </c>
      <c r="X2" s="34" t="s">
        <v>846</v>
      </c>
      <c r="Y2" s="29" t="s">
        <v>841</v>
      </c>
      <c r="Z2" s="29" t="s">
        <v>842</v>
      </c>
      <c r="AA2" s="34" t="s">
        <v>843</v>
      </c>
      <c r="AB2" s="29" t="s">
        <v>844</v>
      </c>
      <c r="AC2" s="29" t="s">
        <v>845</v>
      </c>
      <c r="AD2" s="34" t="s">
        <v>849</v>
      </c>
      <c r="AE2" s="34" t="s">
        <v>850</v>
      </c>
      <c r="AF2" s="34" t="s">
        <v>851</v>
      </c>
      <c r="AG2" s="34" t="s">
        <v>852</v>
      </c>
      <c r="AH2" s="34" t="s">
        <v>853</v>
      </c>
      <c r="AI2" s="34" t="s">
        <v>854</v>
      </c>
      <c r="AJ2" s="34" t="s">
        <v>855</v>
      </c>
      <c r="AK2" s="34" t="s">
        <v>856</v>
      </c>
      <c r="AM2" s="37" t="s">
        <v>847</v>
      </c>
      <c r="AN2" s="37" t="s">
        <v>848</v>
      </c>
      <c r="AP2" s="26" t="s">
        <v>586</v>
      </c>
      <c r="AQ2" s="26" t="s">
        <v>568</v>
      </c>
      <c r="AR2" s="26" t="s">
        <v>579</v>
      </c>
      <c r="AY2" s="26" t="s">
        <v>881</v>
      </c>
      <c r="AZ2" s="195" t="s">
        <v>2474</v>
      </c>
      <c r="BA2" s="26" t="s">
        <v>892</v>
      </c>
      <c r="BI2" s="26" t="s">
        <v>1214</v>
      </c>
    </row>
    <row r="3" spans="1:68" ht="12.75" customHeight="1" x14ac:dyDescent="0.25">
      <c r="A3" s="25">
        <v>1</v>
      </c>
      <c r="B3" s="25" t="s">
        <v>0</v>
      </c>
      <c r="C3" s="25" t="s">
        <v>1</v>
      </c>
      <c r="D3" s="25">
        <v>2</v>
      </c>
      <c r="E3" s="25">
        <v>1</v>
      </c>
      <c r="F3" s="25">
        <v>2</v>
      </c>
      <c r="G3" s="25" t="s">
        <v>2</v>
      </c>
      <c r="H3" s="25" t="s">
        <v>2</v>
      </c>
      <c r="I3" s="25" t="s">
        <v>3</v>
      </c>
      <c r="J3" s="30" t="s">
        <v>4</v>
      </c>
      <c r="L3" s="25">
        <v>1</v>
      </c>
      <c r="T3"/>
      <c r="AM3" s="72" t="str">
        <f>$M$2</f>
        <v>English</v>
      </c>
      <c r="AN3" s="38">
        <f>$M$1</f>
        <v>1</v>
      </c>
      <c r="AP3" s="25" t="s">
        <v>857</v>
      </c>
      <c r="AQ3" s="25" t="s">
        <v>570</v>
      </c>
      <c r="AR3" s="25">
        <v>710101</v>
      </c>
      <c r="AT3" s="25">
        <v>2</v>
      </c>
      <c r="AU3" s="25" t="s">
        <v>1039</v>
      </c>
      <c r="AV3" s="25" t="str">
        <f t="shared" ref="AV3:AV10" si="0">AT3&amp;" - "&amp;AU3</f>
        <v>2 - Okresný Súd Bratislava I</v>
      </c>
      <c r="AX3" s="25" t="s">
        <v>877</v>
      </c>
      <c r="AY3" s="25">
        <f ca="1">VALUE(RIGHT(YEAR(TODAY()),2))</f>
        <v>25</v>
      </c>
      <c r="AZ3" t="s">
        <v>2475</v>
      </c>
      <c r="BA3" t="s">
        <v>569</v>
      </c>
      <c r="BB3" s="243" t="s">
        <v>2712</v>
      </c>
      <c r="BC3" s="25" t="s">
        <v>944</v>
      </c>
      <c r="BD3" s="25">
        <v>0</v>
      </c>
      <c r="BE3" t="s">
        <v>2409</v>
      </c>
      <c r="BF3" s="25">
        <v>1</v>
      </c>
      <c r="BG3" s="25" t="s">
        <v>1047</v>
      </c>
      <c r="BH3" s="25" t="str">
        <f>BF3&amp;" / "&amp;BG3</f>
        <v>1 / Pš</v>
      </c>
      <c r="BI3" s="25" t="s">
        <v>1215</v>
      </c>
      <c r="BJ3" s="25">
        <v>1</v>
      </c>
      <c r="BK3" s="25" t="s">
        <v>1013</v>
      </c>
      <c r="BL3" s="25" t="s">
        <v>1014</v>
      </c>
      <c r="BM3" s="25" t="str">
        <f>BJ3&amp;" - "&amp;BL3</f>
        <v>1 - štátny podnik</v>
      </c>
      <c r="BP3" s="25" t="s">
        <v>2523</v>
      </c>
    </row>
    <row r="4" spans="1:68" ht="12.75" customHeight="1" x14ac:dyDescent="0.25">
      <c r="A4" s="25">
        <v>2</v>
      </c>
      <c r="B4" s="25" t="s">
        <v>5</v>
      </c>
      <c r="C4" s="25" t="s">
        <v>6</v>
      </c>
      <c r="D4" s="25">
        <v>9</v>
      </c>
      <c r="E4" s="25">
        <v>3</v>
      </c>
      <c r="F4" s="25">
        <v>11</v>
      </c>
      <c r="G4" s="25" t="s">
        <v>2</v>
      </c>
      <c r="H4" s="25" t="s">
        <v>2</v>
      </c>
      <c r="I4" s="25" t="s">
        <v>7</v>
      </c>
      <c r="J4" s="30" t="s">
        <v>134</v>
      </c>
      <c r="L4" s="25">
        <v>2</v>
      </c>
      <c r="M4" s="28"/>
      <c r="N4" s="28"/>
      <c r="O4" s="28"/>
      <c r="P4" s="28"/>
      <c r="Q4" s="28"/>
      <c r="T4"/>
      <c r="X4" s="83"/>
      <c r="AM4" s="72" t="str">
        <f>$N$2</f>
        <v>German</v>
      </c>
      <c r="AN4" s="38">
        <f>$N$1</f>
        <v>2</v>
      </c>
      <c r="AP4" s="25" t="s">
        <v>858</v>
      </c>
      <c r="AQ4" s="33" t="s">
        <v>571</v>
      </c>
      <c r="AR4" s="25">
        <v>710102</v>
      </c>
      <c r="AT4" s="25">
        <v>3</v>
      </c>
      <c r="AU4" s="25" t="s">
        <v>1040</v>
      </c>
      <c r="AV4" s="25" t="str">
        <f t="shared" si="0"/>
        <v>3 - Okresný Súd Banská Bystrica</v>
      </c>
      <c r="AX4" s="25" t="s">
        <v>877</v>
      </c>
      <c r="AY4" s="25">
        <f ca="1">AY3+1</f>
        <v>26</v>
      </c>
      <c r="AZ4" t="s">
        <v>2476</v>
      </c>
      <c r="BA4" t="s">
        <v>2688</v>
      </c>
      <c r="BB4" s="243">
        <v>1</v>
      </c>
      <c r="BC4" s="25" t="s">
        <v>945</v>
      </c>
      <c r="BD4" s="25">
        <v>1</v>
      </c>
      <c r="BE4" t="s">
        <v>2410</v>
      </c>
      <c r="BF4" s="25">
        <v>2</v>
      </c>
      <c r="BG4" s="25" t="s">
        <v>1048</v>
      </c>
      <c r="BH4" s="25" t="str">
        <f t="shared" ref="BH4:BH10" si="1">BF4&amp;" / "&amp;BG4</f>
        <v>2 / Sa</v>
      </c>
      <c r="BI4" s="25" t="s">
        <v>1216</v>
      </c>
      <c r="BJ4" s="25">
        <v>2</v>
      </c>
      <c r="BK4" s="25" t="s">
        <v>1015</v>
      </c>
      <c r="BL4" s="25" t="s">
        <v>1016</v>
      </c>
      <c r="BM4" s="25" t="str">
        <f t="shared" ref="BM4:BM16" si="2">BJ4&amp;" - "&amp;BL4</f>
        <v>2 - akciová spoločnosť</v>
      </c>
      <c r="BP4" s="25" t="s">
        <v>2524</v>
      </c>
    </row>
    <row r="5" spans="1:68" ht="12.75" customHeight="1" x14ac:dyDescent="0.25">
      <c r="A5" s="25">
        <v>3</v>
      </c>
      <c r="B5" s="25" t="s">
        <v>8</v>
      </c>
      <c r="C5" s="25" t="s">
        <v>6</v>
      </c>
      <c r="D5" s="25">
        <v>9</v>
      </c>
      <c r="E5" s="25">
        <v>12</v>
      </c>
      <c r="F5" s="25">
        <v>20</v>
      </c>
      <c r="G5" s="25" t="s">
        <v>2</v>
      </c>
      <c r="H5" s="25" t="s">
        <v>2</v>
      </c>
      <c r="I5" s="31" t="s">
        <v>9</v>
      </c>
      <c r="J5" s="30" t="s">
        <v>134</v>
      </c>
      <c r="L5" s="25">
        <v>3</v>
      </c>
      <c r="M5" s="28" t="s">
        <v>8</v>
      </c>
      <c r="N5" s="28" t="s">
        <v>159</v>
      </c>
      <c r="O5" s="28" t="s">
        <v>160</v>
      </c>
      <c r="P5" s="28" t="s">
        <v>161</v>
      </c>
      <c r="Q5" s="28" t="s">
        <v>1116</v>
      </c>
      <c r="R5" s="25" t="s">
        <v>764</v>
      </c>
      <c r="S5" s="25" t="s">
        <v>1476</v>
      </c>
      <c r="T5" s="84" t="s">
        <v>1728</v>
      </c>
      <c r="U5" s="140" t="s">
        <v>1609</v>
      </c>
      <c r="V5" s="25" t="s">
        <v>162</v>
      </c>
      <c r="W5" s="25" t="s">
        <v>710</v>
      </c>
      <c r="X5" s="145" t="s">
        <v>1476</v>
      </c>
      <c r="AM5" s="72" t="str">
        <f>$O$2</f>
        <v>Czech</v>
      </c>
      <c r="AN5" s="38">
        <f>$O$1</f>
        <v>3</v>
      </c>
      <c r="AP5" s="25" t="s">
        <v>859</v>
      </c>
      <c r="AQ5" s="25" t="s">
        <v>572</v>
      </c>
      <c r="AR5" s="25">
        <v>710103</v>
      </c>
      <c r="AT5" s="25">
        <v>4</v>
      </c>
      <c r="AU5" s="25" t="s">
        <v>1041</v>
      </c>
      <c r="AV5" s="25" t="str">
        <f t="shared" si="0"/>
        <v>4 - Okresný Súd Košice I</v>
      </c>
      <c r="AX5" s="25" t="s">
        <v>877</v>
      </c>
      <c r="AY5" s="25">
        <f t="shared" ref="AY5:AY10" ca="1" si="3">AY4+1</f>
        <v>27</v>
      </c>
      <c r="AZ5" t="s">
        <v>2477</v>
      </c>
      <c r="BA5" t="s">
        <v>155</v>
      </c>
      <c r="BB5" s="243">
        <v>2</v>
      </c>
      <c r="BC5" s="25" t="s">
        <v>946</v>
      </c>
      <c r="BD5" s="25">
        <v>2</v>
      </c>
      <c r="BE5" t="s">
        <v>2411</v>
      </c>
      <c r="BF5" s="25">
        <v>3</v>
      </c>
      <c r="BG5" s="25" t="s">
        <v>1049</v>
      </c>
      <c r="BH5" s="25" t="str">
        <f t="shared" si="1"/>
        <v>3 / Sro</v>
      </c>
      <c r="BI5" s="25" t="s">
        <v>2212</v>
      </c>
      <c r="BJ5" s="25">
        <v>3</v>
      </c>
      <c r="BK5" s="25" t="s">
        <v>1017</v>
      </c>
      <c r="BL5" s="25" t="s">
        <v>1018</v>
      </c>
      <c r="BM5" s="25" t="str">
        <f t="shared" si="2"/>
        <v>3 - spoločnosť s ručením obmedzeným</v>
      </c>
      <c r="BP5" s="25" t="s">
        <v>2525</v>
      </c>
    </row>
    <row r="6" spans="1:68" ht="12.75" customHeight="1" x14ac:dyDescent="0.25">
      <c r="A6" s="25">
        <v>4</v>
      </c>
      <c r="B6" s="25" t="s">
        <v>10</v>
      </c>
      <c r="C6" s="25" t="s">
        <v>1</v>
      </c>
      <c r="D6" s="25">
        <v>10</v>
      </c>
      <c r="E6" s="25">
        <v>21</v>
      </c>
      <c r="F6" s="25">
        <v>30</v>
      </c>
      <c r="G6" s="25" t="s">
        <v>2</v>
      </c>
      <c r="H6" s="25" t="s">
        <v>2</v>
      </c>
      <c r="I6" s="31" t="s">
        <v>11</v>
      </c>
      <c r="J6" s="30" t="s">
        <v>135</v>
      </c>
      <c r="L6" s="25">
        <v>4</v>
      </c>
      <c r="M6" s="28" t="s">
        <v>10</v>
      </c>
      <c r="N6" s="28" t="s">
        <v>163</v>
      </c>
      <c r="O6" s="28" t="s">
        <v>164</v>
      </c>
      <c r="P6" s="28" t="s">
        <v>165</v>
      </c>
      <c r="Q6" s="28" t="s">
        <v>1117</v>
      </c>
      <c r="R6" s="25" t="s">
        <v>765</v>
      </c>
      <c r="S6" s="25" t="s">
        <v>1477</v>
      </c>
      <c r="T6" s="84" t="s">
        <v>1729</v>
      </c>
      <c r="U6" s="140" t="s">
        <v>1610</v>
      </c>
      <c r="V6" s="25" t="s">
        <v>166</v>
      </c>
      <c r="W6" s="25" t="s">
        <v>1140</v>
      </c>
      <c r="X6" s="146" t="s">
        <v>1477</v>
      </c>
      <c r="AM6" s="72" t="str">
        <f>$P$2</f>
        <v>Slovak</v>
      </c>
      <c r="AN6" s="38">
        <f>$P$1</f>
        <v>4</v>
      </c>
      <c r="AP6" s="25" t="s">
        <v>860</v>
      </c>
      <c r="AQ6" s="25" t="s">
        <v>573</v>
      </c>
      <c r="AR6" s="25">
        <v>710104</v>
      </c>
      <c r="AT6" s="25">
        <v>5</v>
      </c>
      <c r="AU6" s="25" t="s">
        <v>1042</v>
      </c>
      <c r="AV6" s="25" t="str">
        <f t="shared" si="0"/>
        <v>5 - Okresný Súd Žilina</v>
      </c>
      <c r="AX6" s="25" t="s">
        <v>877</v>
      </c>
      <c r="AY6" s="25">
        <f t="shared" ca="1" si="3"/>
        <v>28</v>
      </c>
      <c r="AZ6" t="s">
        <v>2478</v>
      </c>
      <c r="BA6" t="s">
        <v>2689</v>
      </c>
      <c r="BB6" s="243">
        <v>3</v>
      </c>
      <c r="BC6" s="25" t="s">
        <v>947</v>
      </c>
      <c r="BD6" s="25">
        <v>3</v>
      </c>
      <c r="BE6" t="s">
        <v>2412</v>
      </c>
      <c r="BF6" s="25">
        <v>4</v>
      </c>
      <c r="BG6" s="25" t="s">
        <v>1050</v>
      </c>
      <c r="BH6" s="25" t="str">
        <f t="shared" si="1"/>
        <v>4 / Sr</v>
      </c>
      <c r="BI6" s="25" t="s">
        <v>2705</v>
      </c>
      <c r="BJ6" s="25">
        <v>4</v>
      </c>
      <c r="BK6" s="25" t="s">
        <v>1019</v>
      </c>
      <c r="BL6" s="25" t="s">
        <v>1020</v>
      </c>
      <c r="BM6" s="25" t="str">
        <f t="shared" si="2"/>
        <v>4 - verejná obchodná spoločnosť</v>
      </c>
      <c r="BP6" s="25" t="s">
        <v>2526</v>
      </c>
    </row>
    <row r="7" spans="1:68" ht="12.75" customHeight="1" x14ac:dyDescent="0.25">
      <c r="A7" s="25">
        <v>5</v>
      </c>
      <c r="B7" s="25" t="s">
        <v>12</v>
      </c>
      <c r="C7" s="25" t="s">
        <v>13</v>
      </c>
      <c r="D7" s="25">
        <v>19</v>
      </c>
      <c r="E7" s="25">
        <v>31</v>
      </c>
      <c r="F7" s="25">
        <v>49</v>
      </c>
      <c r="G7" s="25" t="s">
        <v>2</v>
      </c>
      <c r="H7" s="25" t="s">
        <v>14</v>
      </c>
      <c r="I7" s="25" t="s">
        <v>15</v>
      </c>
      <c r="J7" s="30" t="s">
        <v>136</v>
      </c>
      <c r="L7" s="25">
        <v>5</v>
      </c>
      <c r="M7" s="28" t="s">
        <v>167</v>
      </c>
      <c r="N7" s="28" t="s">
        <v>168</v>
      </c>
      <c r="O7" s="28" t="s">
        <v>169</v>
      </c>
      <c r="P7" s="28" t="s">
        <v>170</v>
      </c>
      <c r="Q7" s="28" t="s">
        <v>171</v>
      </c>
      <c r="R7" s="25" t="s">
        <v>172</v>
      </c>
      <c r="S7" s="25" t="s">
        <v>1478</v>
      </c>
      <c r="T7" s="84" t="s">
        <v>1730</v>
      </c>
      <c r="U7" s="140" t="s">
        <v>173</v>
      </c>
      <c r="V7" s="25" t="s">
        <v>174</v>
      </c>
      <c r="W7" s="25" t="s">
        <v>175</v>
      </c>
      <c r="X7" s="146" t="s">
        <v>1478</v>
      </c>
      <c r="AM7" s="72" t="str">
        <f>$Q$2</f>
        <v>Hungarian</v>
      </c>
      <c r="AN7" s="38">
        <f>$Q$1</f>
        <v>5</v>
      </c>
      <c r="AP7" s="25" t="s">
        <v>861</v>
      </c>
      <c r="AQ7" s="25" t="s">
        <v>574</v>
      </c>
      <c r="AR7" s="25">
        <v>710105</v>
      </c>
      <c r="AT7" s="25">
        <v>6</v>
      </c>
      <c r="AU7" s="25" t="s">
        <v>1043</v>
      </c>
      <c r="AV7" s="25" t="str">
        <f t="shared" si="0"/>
        <v>6 - Okresný Súd Trenčín</v>
      </c>
      <c r="AX7" s="25" t="s">
        <v>877</v>
      </c>
      <c r="AY7" s="25">
        <f t="shared" ca="1" si="3"/>
        <v>29</v>
      </c>
      <c r="AZ7" t="s">
        <v>2479</v>
      </c>
      <c r="BA7" t="s">
        <v>40</v>
      </c>
      <c r="BB7" s="243" t="s">
        <v>2400</v>
      </c>
      <c r="BC7" s="25" t="s">
        <v>948</v>
      </c>
      <c r="BD7" s="25">
        <v>4</v>
      </c>
      <c r="BE7" t="s">
        <v>2413</v>
      </c>
      <c r="BF7" s="25">
        <v>5</v>
      </c>
      <c r="BG7" s="25" t="s">
        <v>1051</v>
      </c>
      <c r="BH7" s="25" t="str">
        <f t="shared" si="1"/>
        <v>5 / Firm</v>
      </c>
      <c r="BI7" s="25" t="s">
        <v>877</v>
      </c>
      <c r="BJ7" s="25">
        <v>5</v>
      </c>
      <c r="BK7" s="25" t="s">
        <v>1021</v>
      </c>
      <c r="BL7" s="25" t="s">
        <v>1022</v>
      </c>
      <c r="BM7" s="25" t="str">
        <f t="shared" si="2"/>
        <v>5 - komanditná spoločnosť</v>
      </c>
      <c r="BP7" s="25" t="s">
        <v>2527</v>
      </c>
    </row>
    <row r="8" spans="1:68" ht="12.75" customHeight="1" x14ac:dyDescent="0.25">
      <c r="A8" s="25">
        <v>6</v>
      </c>
      <c r="B8" s="25" t="s">
        <v>16</v>
      </c>
      <c r="D8" s="25">
        <v>10</v>
      </c>
      <c r="E8" s="25">
        <v>50</v>
      </c>
      <c r="F8" s="25">
        <v>59</v>
      </c>
      <c r="G8" s="25" t="s">
        <v>14</v>
      </c>
      <c r="H8" s="25" t="s">
        <v>14</v>
      </c>
      <c r="I8" s="25" t="s">
        <v>16</v>
      </c>
      <c r="J8" s="30"/>
      <c r="L8" s="25">
        <v>6</v>
      </c>
      <c r="M8" s="28"/>
      <c r="N8" s="28"/>
      <c r="O8" s="28"/>
      <c r="P8" s="28"/>
      <c r="Q8" s="28"/>
      <c r="T8"/>
      <c r="U8" s="140"/>
      <c r="X8" s="83"/>
      <c r="AM8" s="73" t="str">
        <f>$S$2</f>
        <v>Română</v>
      </c>
      <c r="AN8" s="38">
        <f>$S$1</f>
        <v>7</v>
      </c>
      <c r="AP8" s="25" t="s">
        <v>862</v>
      </c>
      <c r="AQ8" s="25" t="s">
        <v>575</v>
      </c>
      <c r="AR8" s="25">
        <v>710106</v>
      </c>
      <c r="AT8" s="25">
        <v>7</v>
      </c>
      <c r="AU8" s="25" t="s">
        <v>1044</v>
      </c>
      <c r="AV8" s="25" t="str">
        <f t="shared" si="0"/>
        <v>7 - Okresný Súd Trnava</v>
      </c>
      <c r="AX8" s="25" t="s">
        <v>877</v>
      </c>
      <c r="AY8" s="25">
        <f t="shared" ca="1" si="3"/>
        <v>30</v>
      </c>
      <c r="BA8" t="s">
        <v>4</v>
      </c>
      <c r="BB8" s="243" t="s">
        <v>2401</v>
      </c>
      <c r="BC8" s="25" t="s">
        <v>949</v>
      </c>
      <c r="BD8" s="25">
        <v>5</v>
      </c>
      <c r="BF8" s="25">
        <v>6</v>
      </c>
      <c r="BG8" s="25" t="s">
        <v>951</v>
      </c>
      <c r="BH8" s="25" t="str">
        <f t="shared" si="1"/>
        <v>6 / Dr</v>
      </c>
      <c r="BI8" s="25" t="s">
        <v>877</v>
      </c>
      <c r="BJ8" s="25">
        <v>6</v>
      </c>
      <c r="BK8" s="25" t="s">
        <v>1023</v>
      </c>
      <c r="BL8" s="25" t="s">
        <v>1024</v>
      </c>
      <c r="BM8" s="25" t="str">
        <f t="shared" si="2"/>
        <v>6 - samostatne podnikajúca fyz. osoba</v>
      </c>
      <c r="BP8" s="25" t="s">
        <v>2528</v>
      </c>
    </row>
    <row r="9" spans="1:68" ht="12.75" customHeight="1" x14ac:dyDescent="0.25">
      <c r="A9" s="25">
        <v>7</v>
      </c>
      <c r="B9" s="25" t="s">
        <v>17</v>
      </c>
      <c r="C9" s="25" t="s">
        <v>1</v>
      </c>
      <c r="D9" s="25">
        <v>60</v>
      </c>
      <c r="E9" s="25">
        <v>60</v>
      </c>
      <c r="F9" s="25">
        <v>119</v>
      </c>
      <c r="G9" s="32" t="s">
        <v>2</v>
      </c>
      <c r="H9" s="25" t="s">
        <v>14</v>
      </c>
      <c r="I9" s="25" t="s">
        <v>18</v>
      </c>
      <c r="J9" s="30" t="s">
        <v>19</v>
      </c>
      <c r="L9" s="25">
        <v>7</v>
      </c>
      <c r="M9" s="28" t="s">
        <v>1178</v>
      </c>
      <c r="N9" s="28" t="s">
        <v>2131</v>
      </c>
      <c r="O9" s="28" t="s">
        <v>372</v>
      </c>
      <c r="P9" s="28" t="s">
        <v>373</v>
      </c>
      <c r="Q9" s="28" t="s">
        <v>374</v>
      </c>
      <c r="R9" s="25" t="s">
        <v>375</v>
      </c>
      <c r="S9" s="25" t="s">
        <v>1479</v>
      </c>
      <c r="T9" s="84" t="s">
        <v>1731</v>
      </c>
      <c r="U9" s="84" t="s">
        <v>1611</v>
      </c>
      <c r="V9" s="25" t="s">
        <v>377</v>
      </c>
      <c r="W9" s="25" t="s">
        <v>378</v>
      </c>
      <c r="X9" s="83" t="s">
        <v>1479</v>
      </c>
      <c r="AM9" s="73" t="s">
        <v>838</v>
      </c>
      <c r="AN9" s="38">
        <v>9</v>
      </c>
      <c r="AP9" s="25" t="s">
        <v>2067</v>
      </c>
      <c r="AQ9" s="25" t="s">
        <v>576</v>
      </c>
      <c r="AR9" s="25">
        <v>710109</v>
      </c>
      <c r="AT9" s="25">
        <v>8</v>
      </c>
      <c r="AU9" s="25" t="s">
        <v>1045</v>
      </c>
      <c r="AV9" s="25" t="str">
        <f t="shared" si="0"/>
        <v>8 - Okresný Súd Prešov</v>
      </c>
      <c r="AX9" s="25" t="s">
        <v>877</v>
      </c>
      <c r="AY9" s="25">
        <f t="shared" ca="1" si="3"/>
        <v>31</v>
      </c>
      <c r="BA9" t="s">
        <v>706</v>
      </c>
      <c r="BB9" s="243" t="s">
        <v>2402</v>
      </c>
      <c r="BC9" s="25" t="s">
        <v>950</v>
      </c>
      <c r="BD9" s="25">
        <v>6</v>
      </c>
      <c r="BF9" s="25">
        <v>7</v>
      </c>
      <c r="BG9" s="25" t="s">
        <v>1052</v>
      </c>
      <c r="BH9" s="25" t="str">
        <f t="shared" si="1"/>
        <v>7 / Po</v>
      </c>
      <c r="BI9" s="25" t="s">
        <v>877</v>
      </c>
      <c r="BJ9" s="25">
        <v>7</v>
      </c>
      <c r="BK9" s="25" t="s">
        <v>1025</v>
      </c>
      <c r="BL9" s="25" t="s">
        <v>1026</v>
      </c>
      <c r="BM9" s="25" t="str">
        <f t="shared" si="2"/>
        <v>7 - družstvo</v>
      </c>
      <c r="BP9" s="25" t="s">
        <v>2529</v>
      </c>
    </row>
    <row r="10" spans="1:68" ht="12.65" customHeight="1" x14ac:dyDescent="0.25">
      <c r="A10" s="25">
        <v>8</v>
      </c>
      <c r="B10" s="25" t="s">
        <v>20</v>
      </c>
      <c r="C10" s="25" t="s">
        <v>1</v>
      </c>
      <c r="D10" s="25">
        <v>50</v>
      </c>
      <c r="E10" s="25">
        <v>120</v>
      </c>
      <c r="F10" s="25">
        <v>169</v>
      </c>
      <c r="G10" s="32" t="s">
        <v>2</v>
      </c>
      <c r="H10" s="25" t="s">
        <v>14</v>
      </c>
      <c r="I10" s="25" t="s">
        <v>21</v>
      </c>
      <c r="J10" s="30" t="s">
        <v>22</v>
      </c>
      <c r="L10" s="25">
        <v>8</v>
      </c>
      <c r="M10" s="28" t="s">
        <v>1180</v>
      </c>
      <c r="N10" s="28" t="s">
        <v>194</v>
      </c>
      <c r="O10" s="28" t="s">
        <v>380</v>
      </c>
      <c r="P10" s="28" t="s">
        <v>381</v>
      </c>
      <c r="Q10" s="28" t="s">
        <v>792</v>
      </c>
      <c r="R10" s="25" t="s">
        <v>382</v>
      </c>
      <c r="S10" s="25" t="s">
        <v>1480</v>
      </c>
      <c r="T10" s="84" t="s">
        <v>1732</v>
      </c>
      <c r="U10" s="84" t="s">
        <v>1612</v>
      </c>
      <c r="V10" s="25" t="s">
        <v>384</v>
      </c>
      <c r="W10" s="25" t="s">
        <v>385</v>
      </c>
      <c r="X10" s="85" t="s">
        <v>1480</v>
      </c>
      <c r="AM10" s="73" t="str">
        <f>$T$2</f>
        <v>Bulgarian</v>
      </c>
      <c r="AN10" s="38">
        <f>$T$1</f>
        <v>8</v>
      </c>
      <c r="AP10" s="25" t="s">
        <v>863</v>
      </c>
      <c r="AQ10" s="25" t="s">
        <v>577</v>
      </c>
      <c r="AR10" s="25">
        <v>710110</v>
      </c>
      <c r="AT10" s="25">
        <v>9</v>
      </c>
      <c r="AU10" s="25" t="s">
        <v>1046</v>
      </c>
      <c r="AV10" s="25" t="str">
        <f t="shared" si="0"/>
        <v>9 - Okresný Súd Nitra</v>
      </c>
      <c r="AY10" s="25">
        <f t="shared" ca="1" si="3"/>
        <v>32</v>
      </c>
      <c r="BA10" t="s">
        <v>150</v>
      </c>
      <c r="BB10" s="243" t="s">
        <v>2403</v>
      </c>
      <c r="BD10" s="25">
        <v>9</v>
      </c>
      <c r="BF10" s="25">
        <v>8</v>
      </c>
      <c r="BG10" s="25" t="s">
        <v>1053</v>
      </c>
      <c r="BH10" s="25" t="str">
        <f t="shared" si="1"/>
        <v>8 / Pšn</v>
      </c>
      <c r="BI10" s="25" t="s">
        <v>877</v>
      </c>
      <c r="BJ10" s="25">
        <v>8</v>
      </c>
      <c r="BK10" s="25" t="s">
        <v>1027</v>
      </c>
      <c r="BL10" s="25" t="s">
        <v>1028</v>
      </c>
      <c r="BM10" s="25" t="str">
        <f t="shared" si="2"/>
        <v>8 - organizačná zložka podniku</v>
      </c>
      <c r="BP10" s="25" t="s">
        <v>2530</v>
      </c>
    </row>
    <row r="11" spans="1:68" ht="12.75" customHeight="1" x14ac:dyDescent="0.25">
      <c r="A11" s="25">
        <v>9</v>
      </c>
      <c r="B11" s="25" t="s">
        <v>1176</v>
      </c>
      <c r="C11" s="25" t="s">
        <v>1</v>
      </c>
      <c r="D11" s="25">
        <v>60</v>
      </c>
      <c r="E11" s="25">
        <v>170</v>
      </c>
      <c r="F11" s="25">
        <v>229</v>
      </c>
      <c r="G11" s="25" t="s">
        <v>2</v>
      </c>
      <c r="H11" s="25" t="s">
        <v>14</v>
      </c>
      <c r="I11" s="25" t="s">
        <v>24</v>
      </c>
      <c r="J11" s="30" t="s">
        <v>25</v>
      </c>
      <c r="L11" s="25">
        <v>9</v>
      </c>
      <c r="M11" s="70" t="s">
        <v>1176</v>
      </c>
      <c r="N11" s="28" t="s">
        <v>1230</v>
      </c>
      <c r="O11" s="28" t="s">
        <v>1229</v>
      </c>
      <c r="P11" s="28" t="s">
        <v>1228</v>
      </c>
      <c r="Q11" s="78" t="s">
        <v>1389</v>
      </c>
      <c r="R11" s="25" t="s">
        <v>766</v>
      </c>
      <c r="S11" s="25" t="s">
        <v>1481</v>
      </c>
      <c r="T11" s="84" t="s">
        <v>1733</v>
      </c>
      <c r="U11" s="147" t="s">
        <v>2069</v>
      </c>
      <c r="V11" s="25" t="s">
        <v>798</v>
      </c>
      <c r="W11" s="25" t="s">
        <v>366</v>
      </c>
      <c r="X11" s="85" t="s">
        <v>1481</v>
      </c>
      <c r="AM11" s="73" t="str">
        <f>$X$2</f>
        <v>Moldovian</v>
      </c>
      <c r="AN11" s="38">
        <f>$X$1</f>
        <v>12</v>
      </c>
      <c r="AP11" s="25" t="s">
        <v>864</v>
      </c>
      <c r="AQ11" s="50" t="s">
        <v>578</v>
      </c>
      <c r="AR11" s="49">
        <v>710111</v>
      </c>
      <c r="BA11" t="s">
        <v>2683</v>
      </c>
      <c r="BB11" s="243" t="s">
        <v>2404</v>
      </c>
      <c r="BJ11" s="25">
        <v>11</v>
      </c>
      <c r="BK11" s="25" t="s">
        <v>1029</v>
      </c>
      <c r="BL11" s="25" t="s">
        <v>1030</v>
      </c>
      <c r="BM11" s="25" t="str">
        <f t="shared" si="2"/>
        <v>11 - organizačná zložka zahran. osoby</v>
      </c>
      <c r="BP11" s="25" t="s">
        <v>2531</v>
      </c>
    </row>
    <row r="12" spans="1:68" ht="12.75" customHeight="1" x14ac:dyDescent="0.25">
      <c r="A12" s="25">
        <v>10</v>
      </c>
      <c r="B12" s="25" t="s">
        <v>23</v>
      </c>
      <c r="C12" s="25" t="s">
        <v>1</v>
      </c>
      <c r="D12" s="25">
        <v>60</v>
      </c>
      <c r="E12" s="25">
        <v>170</v>
      </c>
      <c r="F12" s="25">
        <v>229</v>
      </c>
      <c r="G12" s="25" t="s">
        <v>2</v>
      </c>
      <c r="H12" s="25" t="s">
        <v>14</v>
      </c>
      <c r="I12" s="25" t="s">
        <v>24</v>
      </c>
      <c r="J12" s="30" t="s">
        <v>25</v>
      </c>
      <c r="L12" s="25">
        <v>10</v>
      </c>
      <c r="M12" s="70" t="s">
        <v>1177</v>
      </c>
      <c r="N12" s="28" t="s">
        <v>2132</v>
      </c>
      <c r="O12" s="28" t="s">
        <v>364</v>
      </c>
      <c r="P12" s="28" t="s">
        <v>365</v>
      </c>
      <c r="Q12" s="78" t="s">
        <v>1390</v>
      </c>
      <c r="R12" s="25" t="s">
        <v>766</v>
      </c>
      <c r="S12" s="25" t="s">
        <v>1482</v>
      </c>
      <c r="T12" s="84" t="s">
        <v>1734</v>
      </c>
      <c r="U12" s="84" t="s">
        <v>1614</v>
      </c>
      <c r="V12" s="25" t="s">
        <v>798</v>
      </c>
      <c r="W12" s="25" t="s">
        <v>366</v>
      </c>
      <c r="X12" s="85" t="s">
        <v>1482</v>
      </c>
      <c r="AM12" s="73"/>
      <c r="AP12" s="25" t="s">
        <v>864</v>
      </c>
      <c r="AQ12" s="50" t="s">
        <v>578</v>
      </c>
      <c r="AR12" s="49">
        <v>710111</v>
      </c>
      <c r="BA12" t="s">
        <v>2684</v>
      </c>
      <c r="BB12" s="243" t="s">
        <v>2405</v>
      </c>
      <c r="BJ12" s="25">
        <v>11</v>
      </c>
      <c r="BK12" s="25" t="s">
        <v>1029</v>
      </c>
      <c r="BL12" s="25" t="s">
        <v>1030</v>
      </c>
      <c r="BM12" s="25" t="str">
        <f t="shared" ref="BM12" si="4">BJ12&amp;" - "&amp;BL12</f>
        <v>11 - organizačná zložka zahran. osoby</v>
      </c>
      <c r="BP12" s="25" t="s">
        <v>2532</v>
      </c>
    </row>
    <row r="13" spans="1:68" ht="12.75" customHeight="1" x14ac:dyDescent="0.25">
      <c r="A13" s="25">
        <v>10</v>
      </c>
      <c r="B13" s="25" t="s">
        <v>26</v>
      </c>
      <c r="C13" s="25" t="s">
        <v>1</v>
      </c>
      <c r="D13" s="25">
        <v>15</v>
      </c>
      <c r="E13" s="25">
        <v>230</v>
      </c>
      <c r="F13" s="25">
        <v>244</v>
      </c>
      <c r="G13" s="32" t="s">
        <v>2</v>
      </c>
      <c r="H13" s="25" t="s">
        <v>14</v>
      </c>
      <c r="I13" s="31" t="s">
        <v>27</v>
      </c>
      <c r="J13" s="30" t="s">
        <v>137</v>
      </c>
      <c r="L13" s="25">
        <v>10</v>
      </c>
      <c r="M13" s="28" t="s">
        <v>464</v>
      </c>
      <c r="N13" s="28" t="s">
        <v>709</v>
      </c>
      <c r="O13" s="25" t="s">
        <v>176</v>
      </c>
      <c r="P13" s="25" t="s">
        <v>176</v>
      </c>
      <c r="Q13" s="217" t="s">
        <v>2595</v>
      </c>
      <c r="R13" s="25" t="s">
        <v>1126</v>
      </c>
      <c r="S13" s="25" t="s">
        <v>1483</v>
      </c>
      <c r="T13" s="84" t="s">
        <v>1735</v>
      </c>
      <c r="U13" s="147" t="s">
        <v>2070</v>
      </c>
      <c r="V13" s="25" t="s">
        <v>799</v>
      </c>
      <c r="W13" s="25" t="s">
        <v>177</v>
      </c>
      <c r="X13" s="85" t="s">
        <v>2080</v>
      </c>
      <c r="AM13" s="73" t="str">
        <f>$V$2</f>
        <v>Polisch</v>
      </c>
      <c r="AN13" s="38">
        <f>$V$1</f>
        <v>10</v>
      </c>
      <c r="AP13" s="25" t="s">
        <v>865</v>
      </c>
      <c r="AQ13" s="50" t="s">
        <v>830</v>
      </c>
      <c r="AR13" s="49">
        <v>710114</v>
      </c>
      <c r="BA13" t="s">
        <v>791</v>
      </c>
      <c r="BB13" s="243" t="s">
        <v>2406</v>
      </c>
      <c r="BJ13" s="25">
        <v>14</v>
      </c>
      <c r="BK13" s="25" t="s">
        <v>1031</v>
      </c>
      <c r="BL13" s="25" t="s">
        <v>1032</v>
      </c>
      <c r="BM13" s="25" t="str">
        <f t="shared" si="2"/>
        <v>14 - obecný podnik</v>
      </c>
      <c r="BP13" s="25" t="s">
        <v>2533</v>
      </c>
    </row>
    <row r="14" spans="1:68" ht="12.75" customHeight="1" x14ac:dyDescent="0.25">
      <c r="A14" s="25">
        <v>11</v>
      </c>
      <c r="B14" s="25" t="s">
        <v>28</v>
      </c>
      <c r="C14" s="25" t="s">
        <v>1</v>
      </c>
      <c r="D14" s="25">
        <v>16</v>
      </c>
      <c r="E14" s="25">
        <v>245</v>
      </c>
      <c r="F14" s="25">
        <v>260</v>
      </c>
      <c r="G14" s="25" t="s">
        <v>2</v>
      </c>
      <c r="H14" s="25" t="s">
        <v>2</v>
      </c>
      <c r="I14" s="25" t="s">
        <v>29</v>
      </c>
      <c r="J14" s="30" t="s">
        <v>138</v>
      </c>
      <c r="L14" s="25">
        <v>11</v>
      </c>
      <c r="M14" s="25" t="s">
        <v>465</v>
      </c>
      <c r="N14" s="28" t="s">
        <v>183</v>
      </c>
      <c r="O14" s="25" t="s">
        <v>178</v>
      </c>
      <c r="P14" s="25" t="s">
        <v>178</v>
      </c>
      <c r="Q14" s="75" t="s">
        <v>1391</v>
      </c>
      <c r="R14" s="25" t="s">
        <v>767</v>
      </c>
      <c r="S14" s="25" t="s">
        <v>1484</v>
      </c>
      <c r="T14" s="84" t="s">
        <v>1736</v>
      </c>
      <c r="U14" s="148" t="s">
        <v>1615</v>
      </c>
      <c r="V14" s="25" t="s">
        <v>805</v>
      </c>
      <c r="W14" s="25" t="s">
        <v>1141</v>
      </c>
      <c r="X14" s="140" t="s">
        <v>1484</v>
      </c>
      <c r="AM14" s="73" t="str">
        <f>$W$2</f>
        <v>Turkisch</v>
      </c>
      <c r="AN14" s="38">
        <f>$W$1</f>
        <v>11</v>
      </c>
      <c r="BA14" t="s">
        <v>152</v>
      </c>
      <c r="BB14" s="243" t="s">
        <v>2407</v>
      </c>
      <c r="BJ14" s="25">
        <v>15</v>
      </c>
      <c r="BK14" s="25" t="s">
        <v>1033</v>
      </c>
      <c r="BL14" s="25" t="s">
        <v>1034</v>
      </c>
      <c r="BM14" s="25" t="str">
        <f t="shared" si="2"/>
        <v>15 - obecný úrad</v>
      </c>
      <c r="BP14" s="25" t="s">
        <v>2534</v>
      </c>
    </row>
    <row r="15" spans="1:68" ht="12.75" customHeight="1" x14ac:dyDescent="0.25">
      <c r="A15" s="25">
        <v>12</v>
      </c>
      <c r="B15" s="25" t="s">
        <v>16</v>
      </c>
      <c r="D15" s="25">
        <v>2</v>
      </c>
      <c r="E15" s="25">
        <v>261</v>
      </c>
      <c r="F15" s="25">
        <v>262</v>
      </c>
      <c r="G15" s="25" t="s">
        <v>14</v>
      </c>
      <c r="H15" s="25" t="s">
        <v>14</v>
      </c>
      <c r="I15" s="25" t="s">
        <v>16</v>
      </c>
      <c r="J15" s="30"/>
      <c r="L15" s="25">
        <v>12</v>
      </c>
      <c r="M15" s="71" t="s">
        <v>998</v>
      </c>
      <c r="N15" s="28" t="s">
        <v>2133</v>
      </c>
      <c r="O15" s="28" t="s">
        <v>1001</v>
      </c>
      <c r="P15" s="28" t="s">
        <v>1002</v>
      </c>
      <c r="Q15" s="75" t="s">
        <v>1392</v>
      </c>
      <c r="R15" s="28" t="s">
        <v>1003</v>
      </c>
      <c r="S15" s="28" t="s">
        <v>1485</v>
      </c>
      <c r="T15" s="84" t="s">
        <v>1737</v>
      </c>
      <c r="U15" s="84" t="s">
        <v>1616</v>
      </c>
      <c r="V15" s="28" t="s">
        <v>1004</v>
      </c>
      <c r="W15" s="28" t="s">
        <v>1005</v>
      </c>
      <c r="X15" s="85" t="s">
        <v>1485</v>
      </c>
      <c r="Y15" s="28" t="s">
        <v>1000</v>
      </c>
      <c r="Z15" s="28" t="s">
        <v>999</v>
      </c>
      <c r="AA15" s="28"/>
      <c r="AB15" s="28"/>
      <c r="AC15" s="28"/>
      <c r="AD15" s="28"/>
      <c r="AE15" s="28"/>
      <c r="AF15" s="28"/>
      <c r="AG15" s="28"/>
      <c r="AH15" s="28"/>
      <c r="AI15" s="28"/>
      <c r="AJ15" s="28"/>
      <c r="AK15" s="28"/>
      <c r="AL15" s="28"/>
      <c r="AM15" s="73"/>
      <c r="BA15" t="s">
        <v>435</v>
      </c>
      <c r="BB15" s="243" t="s">
        <v>2408</v>
      </c>
      <c r="BJ15" s="25">
        <v>16</v>
      </c>
      <c r="BK15" s="25" t="s">
        <v>1035</v>
      </c>
      <c r="BL15" s="25" t="s">
        <v>1036</v>
      </c>
      <c r="BM15" s="25" t="str">
        <f t="shared" si="2"/>
        <v>16 - európske zoskupenie hosp. záujmov</v>
      </c>
      <c r="BP15" s="25" t="s">
        <v>2535</v>
      </c>
    </row>
    <row r="16" spans="1:68" ht="12.75" customHeight="1" x14ac:dyDescent="0.25">
      <c r="A16" s="25">
        <v>13</v>
      </c>
      <c r="B16" s="25" t="s">
        <v>30</v>
      </c>
      <c r="C16" s="25" t="s">
        <v>6</v>
      </c>
      <c r="D16" s="25">
        <v>1</v>
      </c>
      <c r="E16" s="25">
        <v>263</v>
      </c>
      <c r="F16" s="25">
        <v>263</v>
      </c>
      <c r="G16" s="25" t="s">
        <v>14</v>
      </c>
      <c r="H16" s="25" t="s">
        <v>14</v>
      </c>
      <c r="I16" s="25" t="s">
        <v>31</v>
      </c>
      <c r="J16" s="30" t="s">
        <v>139</v>
      </c>
      <c r="L16" s="25">
        <v>13</v>
      </c>
      <c r="M16" s="25" t="s">
        <v>179</v>
      </c>
      <c r="N16" s="28" t="s">
        <v>2134</v>
      </c>
      <c r="O16" s="25" t="s">
        <v>180</v>
      </c>
      <c r="P16" s="25" t="s">
        <v>367</v>
      </c>
      <c r="Q16" s="75" t="s">
        <v>1393</v>
      </c>
      <c r="R16" s="25" t="s">
        <v>768</v>
      </c>
      <c r="S16" s="25" t="s">
        <v>1486</v>
      </c>
      <c r="T16" s="84" t="s">
        <v>1738</v>
      </c>
      <c r="U16" s="84" t="s">
        <v>1617</v>
      </c>
      <c r="V16" s="25" t="s">
        <v>181</v>
      </c>
      <c r="W16" s="25" t="s">
        <v>711</v>
      </c>
      <c r="X16" s="85" t="s">
        <v>2081</v>
      </c>
      <c r="AM16" s="73" t="str">
        <f>$Y$2</f>
        <v>Macedonian</v>
      </c>
      <c r="AN16" s="38">
        <f>$Y$1</f>
        <v>13</v>
      </c>
      <c r="BA16" t="s">
        <v>704</v>
      </c>
      <c r="BB16" s="30">
        <v>11</v>
      </c>
      <c r="BJ16" s="25">
        <v>17</v>
      </c>
      <c r="BK16" s="25" t="s">
        <v>1037</v>
      </c>
      <c r="BL16" s="25" t="s">
        <v>1038</v>
      </c>
      <c r="BM16" s="25" t="str">
        <f t="shared" si="2"/>
        <v>17 - európska spoločnosť</v>
      </c>
      <c r="BP16" s="25" t="s">
        <v>2536</v>
      </c>
    </row>
    <row r="17" spans="1:68" ht="12.75" customHeight="1" x14ac:dyDescent="0.25">
      <c r="A17" s="25">
        <v>14</v>
      </c>
      <c r="B17" s="25" t="s">
        <v>32</v>
      </c>
      <c r="C17" s="25" t="s">
        <v>1</v>
      </c>
      <c r="D17" s="25">
        <v>10</v>
      </c>
      <c r="E17" s="25">
        <v>264</v>
      </c>
      <c r="F17" s="25">
        <v>273</v>
      </c>
      <c r="G17" s="25" t="s">
        <v>14</v>
      </c>
      <c r="H17" s="25" t="s">
        <v>14</v>
      </c>
      <c r="I17" s="25" t="s">
        <v>33</v>
      </c>
      <c r="J17" s="30" t="s">
        <v>34</v>
      </c>
      <c r="L17" s="25">
        <v>14</v>
      </c>
      <c r="M17" s="25" t="s">
        <v>182</v>
      </c>
      <c r="N17" s="28" t="s">
        <v>183</v>
      </c>
      <c r="O17" s="25" t="s">
        <v>184</v>
      </c>
      <c r="P17" s="25" t="s">
        <v>185</v>
      </c>
      <c r="Q17" s="31" t="s">
        <v>186</v>
      </c>
      <c r="R17" s="25" t="s">
        <v>769</v>
      </c>
      <c r="S17" s="25" t="s">
        <v>1486</v>
      </c>
      <c r="T17" s="84" t="s">
        <v>1739</v>
      </c>
      <c r="U17" s="86" t="s">
        <v>1618</v>
      </c>
      <c r="V17" s="25" t="s">
        <v>800</v>
      </c>
      <c r="W17" s="25" t="s">
        <v>1141</v>
      </c>
      <c r="X17" s="85" t="s">
        <v>2081</v>
      </c>
      <c r="AM17" s="73" t="str">
        <f>$Z$2</f>
        <v>Italian</v>
      </c>
      <c r="AN17" s="38">
        <f>$Z$1</f>
        <v>14</v>
      </c>
      <c r="BA17" t="s">
        <v>705</v>
      </c>
      <c r="BB17" s="30">
        <v>12</v>
      </c>
      <c r="BJ17" s="25">
        <v>18</v>
      </c>
      <c r="BP17" s="25" t="s">
        <v>2537</v>
      </c>
    </row>
    <row r="18" spans="1:68" ht="12.75" customHeight="1" x14ac:dyDescent="0.25">
      <c r="A18" s="25">
        <v>15</v>
      </c>
      <c r="B18" s="25" t="s">
        <v>35</v>
      </c>
      <c r="C18" s="25" t="s">
        <v>1</v>
      </c>
      <c r="D18" s="25">
        <v>1</v>
      </c>
      <c r="E18" s="25">
        <v>274</v>
      </c>
      <c r="F18" s="25">
        <v>274</v>
      </c>
      <c r="G18" s="25" t="s">
        <v>14</v>
      </c>
      <c r="H18" s="25" t="s">
        <v>14</v>
      </c>
      <c r="I18" s="25" t="s">
        <v>36</v>
      </c>
      <c r="J18" s="30" t="s">
        <v>37</v>
      </c>
      <c r="L18" s="25">
        <v>15</v>
      </c>
      <c r="M18" s="25" t="s">
        <v>187</v>
      </c>
      <c r="N18" s="28" t="s">
        <v>1093</v>
      </c>
      <c r="O18" s="25" t="s">
        <v>188</v>
      </c>
      <c r="P18" s="25" t="s">
        <v>189</v>
      </c>
      <c r="Q18" s="75" t="s">
        <v>1394</v>
      </c>
      <c r="R18" s="25" t="s">
        <v>190</v>
      </c>
      <c r="S18" s="25" t="s">
        <v>1487</v>
      </c>
      <c r="T18" s="84" t="s">
        <v>1740</v>
      </c>
      <c r="U18" s="84" t="s">
        <v>1619</v>
      </c>
      <c r="V18" s="25" t="s">
        <v>191</v>
      </c>
      <c r="W18" s="25" t="s">
        <v>192</v>
      </c>
      <c r="X18" s="83" t="s">
        <v>1487</v>
      </c>
      <c r="AM18" s="73" t="str">
        <f>$AA$2</f>
        <v>Lithuanian</v>
      </c>
      <c r="AN18" s="38">
        <f>$AA$1</f>
        <v>15</v>
      </c>
      <c r="BA18" t="s">
        <v>2197</v>
      </c>
      <c r="BB18" s="244">
        <v>16</v>
      </c>
      <c r="BJ18" s="25">
        <v>19</v>
      </c>
      <c r="BM18" s="25" t="s">
        <v>1054</v>
      </c>
      <c r="BP18" s="25" t="s">
        <v>2538</v>
      </c>
    </row>
    <row r="19" spans="1:68" ht="12.75" customHeight="1" x14ac:dyDescent="0.25">
      <c r="A19" s="25">
        <v>16</v>
      </c>
      <c r="B19" s="25" t="s">
        <v>38</v>
      </c>
      <c r="C19" s="25" t="s">
        <v>1</v>
      </c>
      <c r="D19" s="25">
        <v>2</v>
      </c>
      <c r="E19" s="25">
        <v>275</v>
      </c>
      <c r="F19" s="25">
        <v>276</v>
      </c>
      <c r="G19" s="25" t="s">
        <v>2</v>
      </c>
      <c r="H19" s="25" t="s">
        <v>14</v>
      </c>
      <c r="I19" s="25" t="s">
        <v>39</v>
      </c>
      <c r="J19" s="30" t="s">
        <v>40</v>
      </c>
      <c r="L19" s="25">
        <v>16</v>
      </c>
      <c r="M19" s="25" t="s">
        <v>193</v>
      </c>
      <c r="N19" s="28" t="s">
        <v>194</v>
      </c>
      <c r="O19" s="25" t="s">
        <v>195</v>
      </c>
      <c r="P19" s="25" t="s">
        <v>196</v>
      </c>
      <c r="Q19" s="31" t="s">
        <v>237</v>
      </c>
      <c r="R19" s="25" t="s">
        <v>770</v>
      </c>
      <c r="S19" s="25" t="s">
        <v>1480</v>
      </c>
      <c r="T19" s="84" t="s">
        <v>1732</v>
      </c>
      <c r="U19" s="84" t="s">
        <v>1612</v>
      </c>
      <c r="V19" s="25" t="s">
        <v>197</v>
      </c>
      <c r="W19" s="25" t="s">
        <v>198</v>
      </c>
      <c r="X19" s="85" t="s">
        <v>1480</v>
      </c>
      <c r="AM19" s="73" t="str">
        <f>$AB$2</f>
        <v>Latvian</v>
      </c>
      <c r="AN19" s="38">
        <f>$AB$1</f>
        <v>16</v>
      </c>
      <c r="BA19" t="s">
        <v>432</v>
      </c>
      <c r="BB19" s="30">
        <v>53</v>
      </c>
      <c r="BP19" s="25" t="s">
        <v>2539</v>
      </c>
    </row>
    <row r="20" spans="1:68" ht="12.75" customHeight="1" x14ac:dyDescent="0.25">
      <c r="A20" s="25">
        <v>17</v>
      </c>
      <c r="B20" s="25" t="s">
        <v>16</v>
      </c>
      <c r="D20" s="25">
        <v>60</v>
      </c>
      <c r="E20" s="25">
        <v>277</v>
      </c>
      <c r="F20" s="25">
        <v>336</v>
      </c>
      <c r="I20" s="25" t="s">
        <v>16</v>
      </c>
      <c r="J20" s="30"/>
      <c r="L20" s="25">
        <v>17</v>
      </c>
      <c r="M20" s="25" t="s">
        <v>1231</v>
      </c>
      <c r="N20" s="28" t="s">
        <v>1233</v>
      </c>
      <c r="O20" s="25" t="s">
        <v>1232</v>
      </c>
      <c r="P20" s="25" t="s">
        <v>1232</v>
      </c>
      <c r="Q20" s="74" t="s">
        <v>1395</v>
      </c>
      <c r="S20" s="25" t="s">
        <v>2037</v>
      </c>
      <c r="T20" s="84" t="s">
        <v>1741</v>
      </c>
      <c r="U20" s="86" t="s">
        <v>1620</v>
      </c>
      <c r="X20" s="85" t="s">
        <v>2082</v>
      </c>
      <c r="AM20" s="73" t="str">
        <f>$AC$2</f>
        <v>Estonian</v>
      </c>
      <c r="AN20" s="38">
        <f>$AC$1</f>
        <v>17</v>
      </c>
      <c r="BA20" t="s">
        <v>157</v>
      </c>
      <c r="BB20" s="30">
        <v>54</v>
      </c>
      <c r="BP20" s="25" t="s">
        <v>2540</v>
      </c>
    </row>
    <row r="21" spans="1:68" ht="12.75" customHeight="1" x14ac:dyDescent="0.25">
      <c r="A21" s="25">
        <v>18</v>
      </c>
      <c r="B21" s="25" t="s">
        <v>41</v>
      </c>
      <c r="C21" s="25" t="s">
        <v>1</v>
      </c>
      <c r="D21" s="25">
        <v>60</v>
      </c>
      <c r="E21" s="25">
        <v>337</v>
      </c>
      <c r="F21" s="25">
        <v>396</v>
      </c>
      <c r="G21" s="25" t="s">
        <v>2</v>
      </c>
      <c r="H21" s="25" t="s">
        <v>14</v>
      </c>
      <c r="I21" s="25" t="s">
        <v>42</v>
      </c>
      <c r="J21" s="30" t="s">
        <v>43</v>
      </c>
      <c r="L21" s="25">
        <v>18</v>
      </c>
      <c r="M21" s="25" t="s">
        <v>199</v>
      </c>
      <c r="N21" s="28" t="s">
        <v>200</v>
      </c>
      <c r="O21" s="25" t="s">
        <v>201</v>
      </c>
      <c r="P21" s="25" t="s">
        <v>201</v>
      </c>
      <c r="Q21" s="31" t="s">
        <v>793</v>
      </c>
      <c r="R21" s="25" t="s">
        <v>771</v>
      </c>
      <c r="S21" s="85" t="s">
        <v>1488</v>
      </c>
      <c r="T21" s="84" t="s">
        <v>1742</v>
      </c>
      <c r="U21" s="84" t="s">
        <v>1621</v>
      </c>
      <c r="V21" s="25" t="s">
        <v>806</v>
      </c>
      <c r="W21" s="25" t="s">
        <v>203</v>
      </c>
      <c r="X21" s="85" t="s">
        <v>1488</v>
      </c>
      <c r="AM21" s="72" t="str">
        <f>$AD$2</f>
        <v>L18</v>
      </c>
      <c r="AN21" s="38">
        <f>$AD$1</f>
        <v>18</v>
      </c>
      <c r="BA21" t="s">
        <v>2685</v>
      </c>
      <c r="BB21" s="30"/>
      <c r="BP21" s="25" t="s">
        <v>2541</v>
      </c>
    </row>
    <row r="22" spans="1:68" ht="12.75" customHeight="1" x14ac:dyDescent="0.25">
      <c r="A22" s="25">
        <v>19</v>
      </c>
      <c r="B22" s="25" t="s">
        <v>44</v>
      </c>
      <c r="C22" s="25" t="s">
        <v>1</v>
      </c>
      <c r="D22" s="25">
        <v>60</v>
      </c>
      <c r="E22" s="25">
        <v>397</v>
      </c>
      <c r="F22" s="25">
        <v>456</v>
      </c>
      <c r="G22" s="25" t="s">
        <v>2</v>
      </c>
      <c r="H22" s="25" t="s">
        <v>14</v>
      </c>
      <c r="I22" s="25" t="s">
        <v>45</v>
      </c>
      <c r="J22" s="30" t="s">
        <v>46</v>
      </c>
      <c r="L22" s="25">
        <v>19</v>
      </c>
      <c r="M22" s="25" t="s">
        <v>204</v>
      </c>
      <c r="N22" s="28" t="s">
        <v>1094</v>
      </c>
      <c r="O22" s="25" t="s">
        <v>205</v>
      </c>
      <c r="P22" s="25" t="s">
        <v>206</v>
      </c>
      <c r="Q22" s="31" t="s">
        <v>794</v>
      </c>
      <c r="R22" s="25" t="s">
        <v>772</v>
      </c>
      <c r="S22" s="85" t="s">
        <v>1489</v>
      </c>
      <c r="T22" s="84" t="s">
        <v>1743</v>
      </c>
      <c r="U22" s="84" t="s">
        <v>1622</v>
      </c>
      <c r="V22" s="25" t="s">
        <v>780</v>
      </c>
      <c r="W22" s="25" t="s">
        <v>207</v>
      </c>
      <c r="X22" s="85" t="s">
        <v>1489</v>
      </c>
      <c r="AM22" s="38" t="str">
        <f>$AE$2</f>
        <v>L19</v>
      </c>
      <c r="AN22" s="38">
        <f>$AE$1</f>
        <v>19</v>
      </c>
      <c r="BA22" t="s">
        <v>154</v>
      </c>
      <c r="BB22" s="30"/>
      <c r="BP22" s="25" t="s">
        <v>2542</v>
      </c>
    </row>
    <row r="23" spans="1:68" ht="12.75" customHeight="1" x14ac:dyDescent="0.25">
      <c r="A23" s="25">
        <v>20</v>
      </c>
      <c r="B23" s="25" t="s">
        <v>47</v>
      </c>
      <c r="C23" s="25" t="s">
        <v>1</v>
      </c>
      <c r="D23" s="25">
        <v>20</v>
      </c>
      <c r="E23" s="25">
        <v>457</v>
      </c>
      <c r="F23" s="25">
        <v>476</v>
      </c>
      <c r="G23" s="25" t="s">
        <v>14</v>
      </c>
      <c r="H23" s="25" t="s">
        <v>14</v>
      </c>
      <c r="I23" s="25" t="s">
        <v>48</v>
      </c>
      <c r="J23" s="30" t="s">
        <v>49</v>
      </c>
      <c r="L23" s="25">
        <v>20</v>
      </c>
      <c r="M23" s="25" t="s">
        <v>208</v>
      </c>
      <c r="N23" s="28" t="s">
        <v>209</v>
      </c>
      <c r="O23" s="25" t="s">
        <v>210</v>
      </c>
      <c r="P23" s="25" t="s">
        <v>211</v>
      </c>
      <c r="Q23" s="31" t="s">
        <v>795</v>
      </c>
      <c r="R23" s="25" t="s">
        <v>773</v>
      </c>
      <c r="S23" s="85" t="s">
        <v>1490</v>
      </c>
      <c r="T23" s="84" t="s">
        <v>212</v>
      </c>
      <c r="U23" s="84" t="s">
        <v>1623</v>
      </c>
      <c r="V23" s="25" t="s">
        <v>801</v>
      </c>
      <c r="W23" s="25" t="s">
        <v>1142</v>
      </c>
      <c r="X23" s="85" t="s">
        <v>1490</v>
      </c>
      <c r="AM23" s="38" t="str">
        <f>$AF$2</f>
        <v>L20</v>
      </c>
      <c r="AN23" s="38">
        <f>$AF$1</f>
        <v>20</v>
      </c>
      <c r="BA23" t="s">
        <v>2686</v>
      </c>
      <c r="BB23" s="30"/>
      <c r="BP23" s="25" t="s">
        <v>2543</v>
      </c>
    </row>
    <row r="24" spans="1:68" ht="12.75" customHeight="1" x14ac:dyDescent="0.25">
      <c r="A24" s="25">
        <v>21</v>
      </c>
      <c r="B24" s="25" t="s">
        <v>16</v>
      </c>
      <c r="D24" s="25">
        <v>10</v>
      </c>
      <c r="E24" s="25">
        <v>477</v>
      </c>
      <c r="F24" s="25">
        <v>486</v>
      </c>
      <c r="G24" s="25" t="s">
        <v>14</v>
      </c>
      <c r="H24" s="25" t="s">
        <v>14</v>
      </c>
      <c r="I24" s="25" t="s">
        <v>16</v>
      </c>
      <c r="J24" s="30"/>
      <c r="L24" s="25">
        <v>21</v>
      </c>
      <c r="N24" s="28"/>
      <c r="Q24" s="31"/>
      <c r="S24"/>
      <c r="T24" s="84"/>
      <c r="U24" s="84"/>
      <c r="X24" s="83"/>
      <c r="AM24" s="38" t="str">
        <f>$AG$2</f>
        <v>L21</v>
      </c>
      <c r="AN24" s="38">
        <f>$AG$1</f>
        <v>21</v>
      </c>
      <c r="BA24" t="s">
        <v>156</v>
      </c>
      <c r="BB24" s="30"/>
      <c r="BP24" s="25" t="s">
        <v>2544</v>
      </c>
    </row>
    <row r="25" spans="1:68" ht="12.75" customHeight="1" x14ac:dyDescent="0.25">
      <c r="A25" s="25">
        <v>22</v>
      </c>
      <c r="B25" s="25" t="s">
        <v>16</v>
      </c>
      <c r="D25" s="25">
        <v>10</v>
      </c>
      <c r="E25" s="25">
        <v>487</v>
      </c>
      <c r="F25" s="25">
        <v>496</v>
      </c>
      <c r="G25" s="25" t="s">
        <v>14</v>
      </c>
      <c r="H25" s="25" t="s">
        <v>14</v>
      </c>
      <c r="I25" s="25" t="s">
        <v>16</v>
      </c>
      <c r="J25" s="30"/>
      <c r="L25" s="25">
        <v>22</v>
      </c>
      <c r="N25" s="28"/>
      <c r="Q25" s="31"/>
      <c r="S25"/>
      <c r="T25" s="84"/>
      <c r="U25" s="84"/>
      <c r="X25" s="83"/>
      <c r="AM25" s="38" t="str">
        <f>$AH$2</f>
        <v>L22</v>
      </c>
      <c r="AN25" s="38">
        <f>$AH$1</f>
        <v>22</v>
      </c>
      <c r="BA25" t="s">
        <v>153</v>
      </c>
      <c r="BB25" s="30"/>
      <c r="BM25" s="25">
        <f>FIND("-",BM16)</f>
        <v>4</v>
      </c>
      <c r="BP25" s="25" t="s">
        <v>2545</v>
      </c>
    </row>
    <row r="26" spans="1:68" ht="12.75" customHeight="1" x14ac:dyDescent="0.25">
      <c r="A26" s="25">
        <v>23</v>
      </c>
      <c r="B26" s="25" t="s">
        <v>50</v>
      </c>
      <c r="C26" s="25" t="s">
        <v>1</v>
      </c>
      <c r="D26" s="25">
        <v>15</v>
      </c>
      <c r="E26" s="25">
        <v>497</v>
      </c>
      <c r="F26" s="25">
        <v>511</v>
      </c>
      <c r="G26" s="25" t="s">
        <v>2</v>
      </c>
      <c r="H26" s="25" t="s">
        <v>14</v>
      </c>
      <c r="I26" s="25" t="s">
        <v>51</v>
      </c>
      <c r="J26" s="30" t="s">
        <v>140</v>
      </c>
      <c r="L26" s="25">
        <v>23</v>
      </c>
      <c r="M26" s="25" t="s">
        <v>1190</v>
      </c>
      <c r="N26" s="28" t="s">
        <v>214</v>
      </c>
      <c r="O26" s="25" t="s">
        <v>215</v>
      </c>
      <c r="P26" s="25" t="s">
        <v>215</v>
      </c>
      <c r="Q26" s="31" t="s">
        <v>796</v>
      </c>
      <c r="R26" s="25" t="s">
        <v>774</v>
      </c>
      <c r="S26" s="85" t="s">
        <v>1491</v>
      </c>
      <c r="T26" s="84" t="s">
        <v>216</v>
      </c>
      <c r="U26" s="84" t="s">
        <v>1624</v>
      </c>
      <c r="V26" s="25" t="s">
        <v>217</v>
      </c>
      <c r="W26" s="25" t="s">
        <v>218</v>
      </c>
      <c r="X26" s="85" t="s">
        <v>1491</v>
      </c>
      <c r="AM26" s="38" t="str">
        <f>$AI$2</f>
        <v>L23</v>
      </c>
      <c r="AN26" s="38">
        <f>$AI$1</f>
        <v>23</v>
      </c>
      <c r="BA26" t="s">
        <v>151</v>
      </c>
      <c r="BB26"/>
      <c r="BP26" s="25" t="s">
        <v>2546</v>
      </c>
    </row>
    <row r="27" spans="1:68" ht="12.75" customHeight="1" x14ac:dyDescent="0.25">
      <c r="A27" s="25">
        <v>24</v>
      </c>
      <c r="B27" s="25" t="s">
        <v>52</v>
      </c>
      <c r="C27" s="25" t="s">
        <v>1</v>
      </c>
      <c r="D27" s="25">
        <v>20</v>
      </c>
      <c r="E27" s="25">
        <v>512</v>
      </c>
      <c r="F27" s="25">
        <v>531</v>
      </c>
      <c r="G27" s="25" t="s">
        <v>14</v>
      </c>
      <c r="H27" s="25" t="s">
        <v>14</v>
      </c>
      <c r="I27" s="25" t="s">
        <v>53</v>
      </c>
      <c r="J27" s="30" t="s">
        <v>141</v>
      </c>
      <c r="L27" s="25">
        <v>24</v>
      </c>
      <c r="M27" s="28" t="s">
        <v>1181</v>
      </c>
      <c r="N27" s="28" t="s">
        <v>219</v>
      </c>
      <c r="O27" s="28" t="s">
        <v>467</v>
      </c>
      <c r="P27" s="28" t="s">
        <v>468</v>
      </c>
      <c r="Q27" s="71" t="s">
        <v>1396</v>
      </c>
      <c r="R27" s="25" t="s">
        <v>775</v>
      </c>
      <c r="S27" s="85" t="s">
        <v>1492</v>
      </c>
      <c r="T27" s="84" t="s">
        <v>202</v>
      </c>
      <c r="U27" s="84" t="s">
        <v>1625</v>
      </c>
      <c r="V27" s="25" t="s">
        <v>469</v>
      </c>
      <c r="W27" s="25" t="s">
        <v>470</v>
      </c>
      <c r="X27" s="85" t="s">
        <v>1492</v>
      </c>
      <c r="AM27" s="38" t="str">
        <f>$AJ$2</f>
        <v>L24</v>
      </c>
      <c r="AN27" s="38">
        <f>$AJ$1</f>
        <v>24</v>
      </c>
      <c r="BA27" t="s">
        <v>158</v>
      </c>
      <c r="BB27"/>
      <c r="BP27" s="25" t="s">
        <v>2547</v>
      </c>
    </row>
    <row r="28" spans="1:68" ht="12.75" customHeight="1" x14ac:dyDescent="0.25">
      <c r="A28" s="25">
        <v>25</v>
      </c>
      <c r="B28" s="25" t="s">
        <v>16</v>
      </c>
      <c r="D28" s="25">
        <v>20</v>
      </c>
      <c r="E28" s="25">
        <v>532</v>
      </c>
      <c r="F28" s="25">
        <v>551</v>
      </c>
      <c r="I28" s="25" t="s">
        <v>16</v>
      </c>
      <c r="J28" s="30"/>
      <c r="L28" s="25">
        <v>25</v>
      </c>
      <c r="M28" s="28"/>
      <c r="N28" s="28"/>
      <c r="O28" s="28"/>
      <c r="P28" s="28"/>
      <c r="Q28" s="31"/>
      <c r="S28"/>
      <c r="T28" s="84"/>
      <c r="U28" s="84"/>
      <c r="X28" s="83"/>
      <c r="AM28" s="38" t="str">
        <f>$AK$2</f>
        <v>L25</v>
      </c>
      <c r="AN28" s="39">
        <f>$AK$1</f>
        <v>25</v>
      </c>
      <c r="BA28" t="s">
        <v>2687</v>
      </c>
      <c r="BB28"/>
      <c r="BP28" s="25" t="s">
        <v>2548</v>
      </c>
    </row>
    <row r="29" spans="1:68" ht="12.75" customHeight="1" x14ac:dyDescent="0.25">
      <c r="A29" s="25">
        <v>26</v>
      </c>
      <c r="B29" s="25" t="s">
        <v>16</v>
      </c>
      <c r="D29" s="25">
        <v>20</v>
      </c>
      <c r="E29" s="25">
        <v>552</v>
      </c>
      <c r="F29" s="25">
        <v>571</v>
      </c>
      <c r="I29" s="25" t="s">
        <v>16</v>
      </c>
      <c r="J29" s="30"/>
      <c r="L29" s="25">
        <v>26</v>
      </c>
      <c r="M29" s="28"/>
      <c r="N29" s="28"/>
      <c r="O29" s="28"/>
      <c r="P29" s="28"/>
      <c r="Q29" s="31"/>
      <c r="S29"/>
      <c r="T29" s="84"/>
      <c r="U29" s="143"/>
      <c r="X29" s="83"/>
      <c r="BB29"/>
      <c r="BP29" s="25" t="s">
        <v>2549</v>
      </c>
    </row>
    <row r="30" spans="1:68" ht="12.75" customHeight="1" x14ac:dyDescent="0.25">
      <c r="A30" s="25">
        <v>27</v>
      </c>
      <c r="B30" s="25" t="s">
        <v>54</v>
      </c>
      <c r="C30" s="25" t="s">
        <v>1</v>
      </c>
      <c r="D30" s="25">
        <v>129</v>
      </c>
      <c r="E30" s="25">
        <v>572</v>
      </c>
      <c r="F30" s="25">
        <v>700</v>
      </c>
      <c r="G30" s="25" t="s">
        <v>2</v>
      </c>
      <c r="H30" s="25" t="s">
        <v>14</v>
      </c>
      <c r="I30" s="25" t="s">
        <v>55</v>
      </c>
      <c r="J30" s="30" t="s">
        <v>56</v>
      </c>
      <c r="L30" s="25">
        <v>27</v>
      </c>
      <c r="M30" s="28" t="s">
        <v>2704</v>
      </c>
      <c r="N30" s="28" t="s">
        <v>2715</v>
      </c>
      <c r="O30" s="28" t="s">
        <v>2713</v>
      </c>
      <c r="P30" s="28" t="s">
        <v>2714</v>
      </c>
      <c r="Q30" s="31" t="s">
        <v>2716</v>
      </c>
      <c r="R30" s="25" t="s">
        <v>471</v>
      </c>
      <c r="S30" s="84" t="s">
        <v>2717</v>
      </c>
      <c r="T30" s="84" t="s">
        <v>2718</v>
      </c>
      <c r="U30" s="143" t="s">
        <v>2719</v>
      </c>
      <c r="V30" s="25" t="s">
        <v>2720</v>
      </c>
      <c r="W30" s="25" t="s">
        <v>2721</v>
      </c>
      <c r="X30" s="84" t="s">
        <v>2717</v>
      </c>
      <c r="BB30"/>
      <c r="BP30" s="25" t="s">
        <v>2550</v>
      </c>
    </row>
    <row r="31" spans="1:68" ht="12.75" customHeight="1" x14ac:dyDescent="0.25">
      <c r="A31" s="25">
        <v>28</v>
      </c>
      <c r="B31" s="25" t="s">
        <v>57</v>
      </c>
      <c r="C31" s="25" t="s">
        <v>1</v>
      </c>
      <c r="D31" s="25">
        <v>2</v>
      </c>
      <c r="E31" s="25">
        <v>701</v>
      </c>
      <c r="F31" s="25">
        <v>702</v>
      </c>
      <c r="G31" s="25" t="s">
        <v>2</v>
      </c>
      <c r="H31" s="25" t="s">
        <v>14</v>
      </c>
      <c r="I31" s="25" t="s">
        <v>58</v>
      </c>
      <c r="J31" s="30" t="s">
        <v>40</v>
      </c>
      <c r="L31" s="25">
        <v>28</v>
      </c>
      <c r="M31" s="28" t="s">
        <v>193</v>
      </c>
      <c r="N31" s="28" t="s">
        <v>194</v>
      </c>
      <c r="O31" s="28" t="s">
        <v>195</v>
      </c>
      <c r="P31" s="28" t="s">
        <v>196</v>
      </c>
      <c r="Q31" s="31" t="s">
        <v>237</v>
      </c>
      <c r="R31" s="25" t="s">
        <v>784</v>
      </c>
      <c r="S31" s="84" t="s">
        <v>1480</v>
      </c>
      <c r="T31" s="84" t="s">
        <v>1732</v>
      </c>
      <c r="U31" s="143" t="s">
        <v>1612</v>
      </c>
      <c r="V31" s="25" t="s">
        <v>197</v>
      </c>
      <c r="W31" s="25" t="s">
        <v>198</v>
      </c>
      <c r="X31" s="85" t="s">
        <v>1480</v>
      </c>
      <c r="BB31"/>
      <c r="BP31" s="25" t="s">
        <v>2551</v>
      </c>
    </row>
    <row r="32" spans="1:68" ht="12.75" customHeight="1" x14ac:dyDescent="0.25">
      <c r="A32" s="25">
        <v>29</v>
      </c>
      <c r="B32" s="25" t="s">
        <v>16</v>
      </c>
      <c r="D32" s="25">
        <v>60</v>
      </c>
      <c r="E32" s="25">
        <v>703</v>
      </c>
      <c r="F32" s="25">
        <v>762</v>
      </c>
      <c r="G32" s="25" t="s">
        <v>14</v>
      </c>
      <c r="H32" s="25" t="s">
        <v>14</v>
      </c>
      <c r="I32" s="25" t="s">
        <v>16</v>
      </c>
      <c r="J32" s="30"/>
      <c r="L32" s="25">
        <v>29</v>
      </c>
      <c r="M32" s="28"/>
      <c r="N32" s="28"/>
      <c r="O32" s="28"/>
      <c r="P32" s="28"/>
      <c r="Q32" s="31"/>
      <c r="S32"/>
      <c r="T32" s="84"/>
      <c r="U32" s="143"/>
      <c r="X32" s="83"/>
      <c r="BP32" s="25" t="s">
        <v>2552</v>
      </c>
    </row>
    <row r="33" spans="1:68" ht="12.75" customHeight="1" x14ac:dyDescent="0.25">
      <c r="A33" s="25">
        <v>30</v>
      </c>
      <c r="B33" s="25" t="s">
        <v>59</v>
      </c>
      <c r="C33" s="25" t="s">
        <v>1</v>
      </c>
      <c r="D33" s="25">
        <v>60</v>
      </c>
      <c r="E33" s="25">
        <v>763</v>
      </c>
      <c r="F33" s="25">
        <v>822</v>
      </c>
      <c r="G33" s="25" t="s">
        <v>2</v>
      </c>
      <c r="H33" s="25" t="s">
        <v>14</v>
      </c>
      <c r="I33" s="25" t="s">
        <v>60</v>
      </c>
      <c r="J33" s="30" t="s">
        <v>43</v>
      </c>
      <c r="L33" s="25">
        <v>30</v>
      </c>
      <c r="M33" s="28" t="s">
        <v>199</v>
      </c>
      <c r="N33" s="28" t="s">
        <v>200</v>
      </c>
      <c r="O33" s="28" t="s">
        <v>201</v>
      </c>
      <c r="P33" s="28" t="s">
        <v>201</v>
      </c>
      <c r="Q33" s="31" t="s">
        <v>793</v>
      </c>
      <c r="R33" s="25" t="s">
        <v>771</v>
      </c>
      <c r="S33" s="85" t="s">
        <v>1488</v>
      </c>
      <c r="T33" s="84" t="s">
        <v>1742</v>
      </c>
      <c r="U33" s="143" t="s">
        <v>1621</v>
      </c>
      <c r="V33" s="25" t="s">
        <v>806</v>
      </c>
      <c r="W33" s="25" t="s">
        <v>203</v>
      </c>
      <c r="X33" s="85" t="s">
        <v>1488</v>
      </c>
      <c r="BP33" s="25" t="s">
        <v>2553</v>
      </c>
    </row>
    <row r="34" spans="1:68" ht="12.75" customHeight="1" x14ac:dyDescent="0.25">
      <c r="A34" s="25">
        <v>31</v>
      </c>
      <c r="B34" s="25" t="s">
        <v>61</v>
      </c>
      <c r="C34" s="25" t="s">
        <v>1</v>
      </c>
      <c r="D34" s="25">
        <v>60</v>
      </c>
      <c r="E34" s="25">
        <v>823</v>
      </c>
      <c r="F34" s="25">
        <v>882</v>
      </c>
      <c r="G34" s="25" t="s">
        <v>2</v>
      </c>
      <c r="H34" s="25" t="s">
        <v>14</v>
      </c>
      <c r="I34" s="25" t="s">
        <v>62</v>
      </c>
      <c r="J34" s="30" t="s">
        <v>46</v>
      </c>
      <c r="L34" s="25">
        <v>31</v>
      </c>
      <c r="M34" s="28" t="s">
        <v>204</v>
      </c>
      <c r="N34" s="28" t="s">
        <v>1094</v>
      </c>
      <c r="O34" s="28" t="s">
        <v>205</v>
      </c>
      <c r="P34" s="28" t="s">
        <v>206</v>
      </c>
      <c r="Q34" s="31" t="s">
        <v>794</v>
      </c>
      <c r="R34" s="25" t="s">
        <v>772</v>
      </c>
      <c r="S34" s="85" t="s">
        <v>1489</v>
      </c>
      <c r="T34" s="84" t="s">
        <v>1743</v>
      </c>
      <c r="U34" s="143" t="s">
        <v>1622</v>
      </c>
      <c r="V34" s="25" t="s">
        <v>780</v>
      </c>
      <c r="W34" s="25" t="s">
        <v>207</v>
      </c>
      <c r="X34" s="85" t="s">
        <v>1489</v>
      </c>
      <c r="BP34" s="25" t="s">
        <v>2554</v>
      </c>
    </row>
    <row r="35" spans="1:68" ht="12.75" customHeight="1" x14ac:dyDescent="0.25">
      <c r="A35" s="25">
        <v>32</v>
      </c>
      <c r="B35" s="25" t="s">
        <v>63</v>
      </c>
      <c r="C35" s="25" t="s">
        <v>1</v>
      </c>
      <c r="D35" s="25">
        <v>20</v>
      </c>
      <c r="E35" s="25">
        <v>883</v>
      </c>
      <c r="F35" s="25">
        <v>902</v>
      </c>
      <c r="G35" s="25" t="s">
        <v>14</v>
      </c>
      <c r="H35" s="25" t="s">
        <v>14</v>
      </c>
      <c r="I35" s="25" t="s">
        <v>64</v>
      </c>
      <c r="J35" s="30" t="s">
        <v>49</v>
      </c>
      <c r="L35" s="25">
        <v>32</v>
      </c>
      <c r="M35" s="28" t="s">
        <v>208</v>
      </c>
      <c r="N35" s="28" t="s">
        <v>209</v>
      </c>
      <c r="O35" s="28" t="s">
        <v>210</v>
      </c>
      <c r="P35" s="28" t="s">
        <v>211</v>
      </c>
      <c r="Q35" s="31" t="s">
        <v>795</v>
      </c>
      <c r="R35" s="25" t="s">
        <v>776</v>
      </c>
      <c r="S35" s="85" t="s">
        <v>1490</v>
      </c>
      <c r="T35" s="84" t="s">
        <v>212</v>
      </c>
      <c r="U35" s="143" t="s">
        <v>1623</v>
      </c>
      <c r="V35" s="25" t="s">
        <v>801</v>
      </c>
      <c r="W35" s="25" t="s">
        <v>1142</v>
      </c>
      <c r="X35" s="85" t="s">
        <v>1490</v>
      </c>
      <c r="BP35" s="25" t="s">
        <v>2555</v>
      </c>
    </row>
    <row r="36" spans="1:68" ht="12.75" customHeight="1" x14ac:dyDescent="0.25">
      <c r="A36" s="25">
        <v>33</v>
      </c>
      <c r="B36" s="25" t="s">
        <v>16</v>
      </c>
      <c r="D36" s="25">
        <v>10</v>
      </c>
      <c r="E36" s="25">
        <v>903</v>
      </c>
      <c r="F36" s="25">
        <v>912</v>
      </c>
      <c r="I36" s="25" t="s">
        <v>16</v>
      </c>
      <c r="J36" s="30"/>
      <c r="L36" s="25">
        <v>33</v>
      </c>
      <c r="M36" s="28"/>
      <c r="N36" s="28"/>
      <c r="O36" s="28"/>
      <c r="P36" s="28"/>
      <c r="Q36" s="31"/>
      <c r="S36"/>
      <c r="T36" s="84"/>
      <c r="U36" s="143"/>
      <c r="X36" s="83"/>
      <c r="BP36" s="25" t="s">
        <v>2556</v>
      </c>
    </row>
    <row r="37" spans="1:68" ht="12.75" customHeight="1" x14ac:dyDescent="0.25">
      <c r="A37" s="25">
        <v>34</v>
      </c>
      <c r="B37" s="25" t="s">
        <v>16</v>
      </c>
      <c r="D37" s="25">
        <v>10</v>
      </c>
      <c r="E37" s="25">
        <v>913</v>
      </c>
      <c r="F37" s="25">
        <v>922</v>
      </c>
      <c r="I37" s="25" t="s">
        <v>16</v>
      </c>
      <c r="J37" s="30"/>
      <c r="L37" s="25">
        <v>34</v>
      </c>
      <c r="M37" s="28"/>
      <c r="N37" s="28"/>
      <c r="O37" s="28"/>
      <c r="P37" s="28"/>
      <c r="Q37" s="31"/>
      <c r="S37"/>
      <c r="T37" s="84"/>
      <c r="U37" s="143"/>
      <c r="X37" s="83"/>
      <c r="BP37" s="25" t="s">
        <v>2557</v>
      </c>
    </row>
    <row r="38" spans="1:68" ht="12.75" customHeight="1" x14ac:dyDescent="0.25">
      <c r="A38" s="25">
        <v>35</v>
      </c>
      <c r="B38" s="25" t="s">
        <v>65</v>
      </c>
      <c r="C38" s="25" t="s">
        <v>1</v>
      </c>
      <c r="D38" s="25">
        <v>15</v>
      </c>
      <c r="E38" s="25">
        <v>923</v>
      </c>
      <c r="F38" s="25">
        <v>937</v>
      </c>
      <c r="G38" s="25" t="s">
        <v>2</v>
      </c>
      <c r="H38" s="25" t="s">
        <v>14</v>
      </c>
      <c r="I38" s="25" t="s">
        <v>66</v>
      </c>
      <c r="J38" s="30" t="s">
        <v>140</v>
      </c>
      <c r="L38" s="25">
        <v>35</v>
      </c>
      <c r="M38" s="28" t="s">
        <v>1190</v>
      </c>
      <c r="N38" s="28" t="s">
        <v>214</v>
      </c>
      <c r="O38" s="28" t="s">
        <v>215</v>
      </c>
      <c r="P38" s="28" t="s">
        <v>215</v>
      </c>
      <c r="Q38" s="31" t="s">
        <v>796</v>
      </c>
      <c r="R38" s="25" t="s">
        <v>777</v>
      </c>
      <c r="S38" s="85" t="s">
        <v>1491</v>
      </c>
      <c r="T38" s="84" t="s">
        <v>216</v>
      </c>
      <c r="U38" s="143" t="s">
        <v>1624</v>
      </c>
      <c r="V38" s="25" t="s">
        <v>217</v>
      </c>
      <c r="W38" s="25" t="s">
        <v>218</v>
      </c>
      <c r="X38" s="85" t="s">
        <v>1491</v>
      </c>
      <c r="BP38" s="25" t="s">
        <v>2558</v>
      </c>
    </row>
    <row r="39" spans="1:68" ht="12.75" customHeight="1" x14ac:dyDescent="0.25">
      <c r="A39" s="25">
        <v>36</v>
      </c>
      <c r="B39" s="25" t="s">
        <v>67</v>
      </c>
      <c r="C39" s="25" t="s">
        <v>1</v>
      </c>
      <c r="D39" s="25">
        <v>30</v>
      </c>
      <c r="E39" s="25">
        <v>938</v>
      </c>
      <c r="F39" s="25">
        <v>967</v>
      </c>
      <c r="G39" s="25" t="s">
        <v>14</v>
      </c>
      <c r="H39" s="25" t="s">
        <v>14</v>
      </c>
      <c r="I39" s="25" t="s">
        <v>68</v>
      </c>
      <c r="J39" s="30" t="s">
        <v>69</v>
      </c>
      <c r="L39" s="25">
        <v>36</v>
      </c>
      <c r="M39" s="28" t="s">
        <v>220</v>
      </c>
      <c r="N39" s="28" t="s">
        <v>221</v>
      </c>
      <c r="O39" s="28" t="s">
        <v>222</v>
      </c>
      <c r="P39" s="28" t="s">
        <v>223</v>
      </c>
      <c r="Q39" s="31" t="s">
        <v>797</v>
      </c>
      <c r="R39" s="25" t="s">
        <v>224</v>
      </c>
      <c r="S39" s="85" t="s">
        <v>1493</v>
      </c>
      <c r="T39" s="84" t="s">
        <v>225</v>
      </c>
      <c r="U39" s="143" t="s">
        <v>226</v>
      </c>
      <c r="V39" s="25" t="s">
        <v>802</v>
      </c>
      <c r="W39" s="25" t="s">
        <v>227</v>
      </c>
      <c r="X39" s="85" t="s">
        <v>1493</v>
      </c>
      <c r="BP39" s="25" t="s">
        <v>2559</v>
      </c>
    </row>
    <row r="40" spans="1:68" ht="12.75" customHeight="1" x14ac:dyDescent="0.25">
      <c r="A40" s="25">
        <v>37</v>
      </c>
      <c r="B40" s="25" t="s">
        <v>70</v>
      </c>
      <c r="C40" s="25" t="s">
        <v>1</v>
      </c>
      <c r="D40" s="25">
        <v>34</v>
      </c>
      <c r="E40" s="25">
        <v>968</v>
      </c>
      <c r="F40" s="25">
        <v>1001</v>
      </c>
      <c r="G40" s="25" t="s">
        <v>14</v>
      </c>
      <c r="H40" s="25" t="s">
        <v>14</v>
      </c>
      <c r="I40" s="25" t="s">
        <v>71</v>
      </c>
      <c r="J40" s="30" t="s">
        <v>72</v>
      </c>
      <c r="L40" s="25">
        <v>37</v>
      </c>
      <c r="M40" s="28" t="s">
        <v>228</v>
      </c>
      <c r="N40" s="28" t="s">
        <v>228</v>
      </c>
      <c r="O40" s="28" t="s">
        <v>228</v>
      </c>
      <c r="P40" s="28" t="s">
        <v>228</v>
      </c>
      <c r="Q40" s="31" t="s">
        <v>1118</v>
      </c>
      <c r="R40" s="25" t="s">
        <v>778</v>
      </c>
      <c r="S40" s="85" t="s">
        <v>228</v>
      </c>
      <c r="T40" s="84" t="s">
        <v>228</v>
      </c>
      <c r="U40" s="143" t="s">
        <v>228</v>
      </c>
      <c r="V40" s="25" t="s">
        <v>228</v>
      </c>
      <c r="W40" s="25" t="s">
        <v>228</v>
      </c>
      <c r="X40" s="85" t="s">
        <v>228</v>
      </c>
      <c r="BP40" s="25" t="s">
        <v>2560</v>
      </c>
    </row>
    <row r="41" spans="1:68" ht="12.75" customHeight="1" x14ac:dyDescent="0.25">
      <c r="A41" s="25">
        <v>38</v>
      </c>
      <c r="B41" s="25" t="s">
        <v>73</v>
      </c>
      <c r="C41" s="25" t="s">
        <v>1</v>
      </c>
      <c r="D41" s="25">
        <v>4</v>
      </c>
      <c r="E41" s="25">
        <v>1002</v>
      </c>
      <c r="F41" s="25">
        <v>1005</v>
      </c>
      <c r="G41" s="25" t="s">
        <v>14</v>
      </c>
      <c r="H41" s="25" t="s">
        <v>14</v>
      </c>
      <c r="I41" s="25" t="s">
        <v>74</v>
      </c>
      <c r="J41" s="30" t="s">
        <v>142</v>
      </c>
      <c r="L41" s="25">
        <v>38</v>
      </c>
      <c r="M41" s="28" t="s">
        <v>229</v>
      </c>
      <c r="N41" s="28" t="s">
        <v>230</v>
      </c>
      <c r="O41" s="28" t="s">
        <v>231</v>
      </c>
      <c r="P41" s="28" t="s">
        <v>231</v>
      </c>
      <c r="Q41" s="31" t="s">
        <v>1119</v>
      </c>
      <c r="R41" s="25" t="s">
        <v>232</v>
      </c>
      <c r="S41" s="84" t="s">
        <v>1494</v>
      </c>
      <c r="T41" s="84" t="s">
        <v>1744</v>
      </c>
      <c r="U41" s="143" t="s">
        <v>1626</v>
      </c>
      <c r="V41" s="25" t="s">
        <v>233</v>
      </c>
      <c r="W41" s="25" t="s">
        <v>234</v>
      </c>
      <c r="X41" s="85" t="s">
        <v>1494</v>
      </c>
      <c r="BP41" s="25" t="s">
        <v>2561</v>
      </c>
    </row>
    <row r="42" spans="1:68" ht="12.75" customHeight="1" x14ac:dyDescent="0.25">
      <c r="A42" s="25">
        <v>39</v>
      </c>
      <c r="B42" s="25" t="s">
        <v>75</v>
      </c>
      <c r="C42" s="25" t="s">
        <v>1</v>
      </c>
      <c r="D42" s="25">
        <v>11</v>
      </c>
      <c r="E42" s="25">
        <v>1006</v>
      </c>
      <c r="F42" s="25">
        <v>1016</v>
      </c>
      <c r="G42" s="25" t="s">
        <v>14</v>
      </c>
      <c r="H42" s="25" t="s">
        <v>14</v>
      </c>
      <c r="I42" s="25" t="s">
        <v>76</v>
      </c>
      <c r="J42" s="30" t="s">
        <v>77</v>
      </c>
      <c r="L42" s="25">
        <v>39</v>
      </c>
      <c r="M42" s="28" t="s">
        <v>235</v>
      </c>
      <c r="N42" s="28" t="s">
        <v>235</v>
      </c>
      <c r="O42" s="28" t="s">
        <v>235</v>
      </c>
      <c r="P42" s="28" t="s">
        <v>235</v>
      </c>
      <c r="Q42" s="31" t="s">
        <v>1120</v>
      </c>
      <c r="R42" s="25" t="s">
        <v>1127</v>
      </c>
      <c r="S42" s="84" t="s">
        <v>235</v>
      </c>
      <c r="T42" s="84" t="s">
        <v>235</v>
      </c>
      <c r="U42" s="143" t="s">
        <v>235</v>
      </c>
      <c r="V42" s="25" t="s">
        <v>235</v>
      </c>
      <c r="W42" s="25" t="s">
        <v>235</v>
      </c>
      <c r="X42" s="85" t="s">
        <v>235</v>
      </c>
      <c r="BP42" s="25" t="s">
        <v>2562</v>
      </c>
    </row>
    <row r="43" spans="1:68" ht="12.75" customHeight="1" x14ac:dyDescent="0.25">
      <c r="A43" s="25">
        <v>40</v>
      </c>
      <c r="B43" s="25" t="s">
        <v>78</v>
      </c>
      <c r="C43" s="25" t="s">
        <v>13</v>
      </c>
      <c r="D43" s="25">
        <v>19</v>
      </c>
      <c r="E43" s="25">
        <v>1017</v>
      </c>
      <c r="F43" s="25">
        <v>1035</v>
      </c>
      <c r="G43" s="25" t="s">
        <v>14</v>
      </c>
      <c r="H43" s="25" t="s">
        <v>14</v>
      </c>
      <c r="I43" s="25" t="s">
        <v>79</v>
      </c>
      <c r="J43" s="30" t="s">
        <v>143</v>
      </c>
      <c r="L43" s="25">
        <v>40</v>
      </c>
      <c r="M43" s="28" t="s">
        <v>167</v>
      </c>
      <c r="N43" s="28" t="s">
        <v>1095</v>
      </c>
      <c r="O43" s="28" t="s">
        <v>169</v>
      </c>
      <c r="P43" s="28" t="s">
        <v>170</v>
      </c>
      <c r="Q43" s="75" t="s">
        <v>1397</v>
      </c>
      <c r="R43" s="25" t="s">
        <v>1128</v>
      </c>
      <c r="S43" s="84" t="s">
        <v>236</v>
      </c>
      <c r="T43" s="84" t="s">
        <v>1730</v>
      </c>
      <c r="U43" s="143" t="s">
        <v>173</v>
      </c>
      <c r="V43" s="25" t="s">
        <v>174</v>
      </c>
      <c r="W43" s="25" t="s">
        <v>175</v>
      </c>
      <c r="X43" s="85" t="s">
        <v>236</v>
      </c>
      <c r="BP43" s="25" t="s">
        <v>2563</v>
      </c>
    </row>
    <row r="44" spans="1:68" ht="12.75" customHeight="1" x14ac:dyDescent="0.25">
      <c r="A44" s="25">
        <v>41</v>
      </c>
      <c r="B44" s="25" t="s">
        <v>80</v>
      </c>
      <c r="C44" s="25" t="s">
        <v>1</v>
      </c>
      <c r="D44" s="25">
        <v>2</v>
      </c>
      <c r="E44" s="25">
        <v>1036</v>
      </c>
      <c r="F44" s="25">
        <v>1037</v>
      </c>
      <c r="G44" s="25" t="s">
        <v>2</v>
      </c>
      <c r="H44" s="25" t="s">
        <v>2</v>
      </c>
      <c r="I44" s="25" t="s">
        <v>81</v>
      </c>
      <c r="J44" s="30" t="s">
        <v>40</v>
      </c>
      <c r="L44" s="25">
        <v>41</v>
      </c>
      <c r="M44" s="28" t="s">
        <v>193</v>
      </c>
      <c r="N44" s="28" t="s">
        <v>194</v>
      </c>
      <c r="O44" s="28" t="s">
        <v>195</v>
      </c>
      <c r="P44" s="28" t="s">
        <v>196</v>
      </c>
      <c r="Q44" s="31" t="s">
        <v>237</v>
      </c>
      <c r="R44" s="25" t="s">
        <v>1129</v>
      </c>
      <c r="S44" s="84" t="s">
        <v>1480</v>
      </c>
      <c r="T44" s="88" t="s">
        <v>1732</v>
      </c>
      <c r="U44" s="143" t="s">
        <v>1612</v>
      </c>
      <c r="V44" s="25" t="s">
        <v>197</v>
      </c>
      <c r="W44" s="25" t="s">
        <v>198</v>
      </c>
      <c r="X44" s="85" t="s">
        <v>1480</v>
      </c>
      <c r="BP44" s="25" t="s">
        <v>2564</v>
      </c>
    </row>
    <row r="45" spans="1:68" ht="12.75" customHeight="1" x14ac:dyDescent="0.25">
      <c r="A45" s="25">
        <v>42</v>
      </c>
      <c r="B45" s="25" t="s">
        <v>82</v>
      </c>
      <c r="C45" s="25" t="s">
        <v>1</v>
      </c>
      <c r="D45" s="25">
        <v>20</v>
      </c>
      <c r="E45" s="25">
        <v>1038</v>
      </c>
      <c r="F45" s="25">
        <v>1057</v>
      </c>
      <c r="G45" s="25" t="s">
        <v>2</v>
      </c>
      <c r="H45" s="25" t="s">
        <v>2</v>
      </c>
      <c r="I45" s="25" t="s">
        <v>83</v>
      </c>
      <c r="J45" s="30" t="s">
        <v>84</v>
      </c>
      <c r="L45" s="25">
        <v>42</v>
      </c>
      <c r="M45" s="28" t="s">
        <v>238</v>
      </c>
      <c r="N45" s="28" t="s">
        <v>2135</v>
      </c>
      <c r="O45" s="28" t="s">
        <v>239</v>
      </c>
      <c r="P45" s="28" t="s">
        <v>240</v>
      </c>
      <c r="Q45" s="31" t="s">
        <v>241</v>
      </c>
      <c r="R45" s="25" t="s">
        <v>785</v>
      </c>
      <c r="S45" s="84" t="s">
        <v>2038</v>
      </c>
      <c r="T45" s="88" t="s">
        <v>1860</v>
      </c>
      <c r="U45" s="143" t="s">
        <v>242</v>
      </c>
      <c r="V45" s="25" t="s">
        <v>807</v>
      </c>
      <c r="W45" s="25" t="s">
        <v>243</v>
      </c>
      <c r="X45" s="85" t="s">
        <v>2083</v>
      </c>
      <c r="BP45" s="25" t="s">
        <v>2565</v>
      </c>
    </row>
    <row r="46" spans="1:68" ht="12.75" customHeight="1" x14ac:dyDescent="0.25">
      <c r="A46" s="25">
        <v>43</v>
      </c>
      <c r="B46" s="25" t="s">
        <v>85</v>
      </c>
      <c r="C46" s="25" t="s">
        <v>6</v>
      </c>
      <c r="D46" s="25">
        <v>1</v>
      </c>
      <c r="E46" s="25">
        <v>1058</v>
      </c>
      <c r="F46" s="25">
        <v>1058</v>
      </c>
      <c r="G46" s="25" t="s">
        <v>2</v>
      </c>
      <c r="H46" s="25" t="s">
        <v>2</v>
      </c>
      <c r="I46" s="25" t="s">
        <v>86</v>
      </c>
      <c r="J46" s="30" t="s">
        <v>144</v>
      </c>
      <c r="L46" s="25">
        <v>43</v>
      </c>
      <c r="M46" s="28" t="s">
        <v>244</v>
      </c>
      <c r="N46" s="28" t="s">
        <v>2136</v>
      </c>
      <c r="O46" s="28" t="s">
        <v>245</v>
      </c>
      <c r="P46" s="28" t="s">
        <v>246</v>
      </c>
      <c r="Q46" s="217" t="s">
        <v>2596</v>
      </c>
      <c r="R46" s="25" t="s">
        <v>247</v>
      </c>
      <c r="S46" t="s">
        <v>2039</v>
      </c>
      <c r="T46" s="88" t="s">
        <v>1861</v>
      </c>
      <c r="U46" s="143" t="s">
        <v>2071</v>
      </c>
      <c r="V46" s="25" t="s">
        <v>808</v>
      </c>
      <c r="W46" s="25" t="s">
        <v>248</v>
      </c>
      <c r="X46" s="83" t="s">
        <v>2084</v>
      </c>
      <c r="BP46" s="25" t="s">
        <v>2566</v>
      </c>
    </row>
    <row r="47" spans="1:68" ht="12.75" customHeight="1" x14ac:dyDescent="0.25">
      <c r="A47" s="25">
        <v>44</v>
      </c>
      <c r="B47" s="25" t="s">
        <v>87</v>
      </c>
      <c r="C47" s="25" t="s">
        <v>6</v>
      </c>
      <c r="D47" s="25">
        <v>1</v>
      </c>
      <c r="E47" s="25">
        <v>1059</v>
      </c>
      <c r="F47" s="25">
        <v>1059</v>
      </c>
      <c r="G47" s="25" t="s">
        <v>2</v>
      </c>
      <c r="H47" s="25" t="s">
        <v>2</v>
      </c>
      <c r="I47" s="25" t="s">
        <v>87</v>
      </c>
      <c r="J47" s="30" t="s">
        <v>145</v>
      </c>
      <c r="L47" s="25">
        <v>44</v>
      </c>
      <c r="M47" s="28" t="s">
        <v>87</v>
      </c>
      <c r="N47" s="28" t="s">
        <v>249</v>
      </c>
      <c r="O47" s="28" t="s">
        <v>250</v>
      </c>
      <c r="P47" s="28" t="s">
        <v>251</v>
      </c>
      <c r="Q47" s="31" t="s">
        <v>252</v>
      </c>
      <c r="R47" s="25" t="s">
        <v>253</v>
      </c>
      <c r="S47" s="84" t="s">
        <v>1495</v>
      </c>
      <c r="T47" s="88" t="s">
        <v>1745</v>
      </c>
      <c r="U47" s="143" t="s">
        <v>253</v>
      </c>
      <c r="V47" s="25" t="s">
        <v>254</v>
      </c>
      <c r="W47" s="25" t="s">
        <v>255</v>
      </c>
      <c r="X47" s="85" t="s">
        <v>1495</v>
      </c>
      <c r="BP47" s="25" t="s">
        <v>2567</v>
      </c>
    </row>
    <row r="48" spans="1:68" ht="12.75" customHeight="1" x14ac:dyDescent="0.25">
      <c r="A48" s="25">
        <v>45</v>
      </c>
      <c r="B48" s="25" t="s">
        <v>88</v>
      </c>
      <c r="C48" s="25" t="s">
        <v>6</v>
      </c>
      <c r="D48" s="25">
        <v>1</v>
      </c>
      <c r="E48" s="25">
        <v>1060</v>
      </c>
      <c r="F48" s="25">
        <v>1060</v>
      </c>
      <c r="G48" s="25" t="s">
        <v>2</v>
      </c>
      <c r="H48" s="25" t="s">
        <v>2</v>
      </c>
      <c r="I48" s="25" t="s">
        <v>88</v>
      </c>
      <c r="J48" s="30" t="s">
        <v>144</v>
      </c>
      <c r="L48" s="25">
        <v>45</v>
      </c>
      <c r="M48" s="28" t="s">
        <v>256</v>
      </c>
      <c r="N48" s="28" t="s">
        <v>257</v>
      </c>
      <c r="O48" s="28" t="s">
        <v>258</v>
      </c>
      <c r="P48" s="28" t="s">
        <v>259</v>
      </c>
      <c r="Q48" s="75" t="s">
        <v>1398</v>
      </c>
      <c r="R48" s="25" t="s">
        <v>260</v>
      </c>
      <c r="S48" s="84" t="s">
        <v>1496</v>
      </c>
      <c r="T48" s="88" t="s">
        <v>1746</v>
      </c>
      <c r="U48" s="143" t="s">
        <v>2072</v>
      </c>
      <c r="V48" s="25" t="s">
        <v>261</v>
      </c>
      <c r="W48" s="25" t="s">
        <v>712</v>
      </c>
      <c r="X48" s="85" t="s">
        <v>1496</v>
      </c>
      <c r="BP48" s="25" t="s">
        <v>2568</v>
      </c>
    </row>
    <row r="49" spans="1:68" ht="12.75" customHeight="1" x14ac:dyDescent="0.25">
      <c r="A49" s="25">
        <v>46</v>
      </c>
      <c r="B49" s="25" t="s">
        <v>89</v>
      </c>
      <c r="C49" s="25" t="s">
        <v>6</v>
      </c>
      <c r="D49" s="25">
        <v>5</v>
      </c>
      <c r="E49" s="25">
        <v>1061</v>
      </c>
      <c r="F49" s="25">
        <v>1065</v>
      </c>
      <c r="G49" s="25" t="s">
        <v>2</v>
      </c>
      <c r="H49" s="25" t="s">
        <v>2</v>
      </c>
      <c r="I49" s="25" t="s">
        <v>90</v>
      </c>
      <c r="J49" s="30" t="s">
        <v>146</v>
      </c>
      <c r="L49" s="25">
        <v>46</v>
      </c>
      <c r="M49" s="28" t="s">
        <v>368</v>
      </c>
      <c r="N49" s="28" t="s">
        <v>1096</v>
      </c>
      <c r="O49" s="28" t="s">
        <v>1103</v>
      </c>
      <c r="P49" s="28" t="s">
        <v>1110</v>
      </c>
      <c r="Q49" s="218" t="s">
        <v>2597</v>
      </c>
      <c r="R49" s="25" t="s">
        <v>369</v>
      </c>
      <c r="S49" s="84" t="s">
        <v>1497</v>
      </c>
      <c r="T49" s="88" t="s">
        <v>1747</v>
      </c>
      <c r="U49" s="143" t="s">
        <v>1627</v>
      </c>
      <c r="V49" s="25" t="s">
        <v>370</v>
      </c>
      <c r="W49" s="25" t="s">
        <v>262</v>
      </c>
      <c r="X49" s="85" t="s">
        <v>1497</v>
      </c>
      <c r="BP49" s="25" t="s">
        <v>2569</v>
      </c>
    </row>
    <row r="50" spans="1:68" ht="12.75" customHeight="1" x14ac:dyDescent="0.25">
      <c r="A50" s="25">
        <v>47</v>
      </c>
      <c r="B50" s="25" t="s">
        <v>91</v>
      </c>
      <c r="C50" s="25" t="s">
        <v>6</v>
      </c>
      <c r="D50" s="25">
        <v>5</v>
      </c>
      <c r="E50" s="25">
        <v>1066</v>
      </c>
      <c r="F50" s="25">
        <v>1070</v>
      </c>
      <c r="G50" s="25" t="s">
        <v>14</v>
      </c>
      <c r="H50" s="25" t="s">
        <v>14</v>
      </c>
      <c r="I50" s="25" t="s">
        <v>92</v>
      </c>
      <c r="J50" s="30" t="s">
        <v>147</v>
      </c>
      <c r="L50" s="25">
        <v>47</v>
      </c>
      <c r="M50" s="71" t="s">
        <v>1291</v>
      </c>
      <c r="N50" s="28" t="s">
        <v>1097</v>
      </c>
      <c r="O50" s="28" t="s">
        <v>1104</v>
      </c>
      <c r="P50" s="28" t="s">
        <v>1290</v>
      </c>
      <c r="Q50" s="218" t="s">
        <v>2628</v>
      </c>
      <c r="R50" s="25" t="s">
        <v>548</v>
      </c>
      <c r="S50" s="162" t="s">
        <v>2242</v>
      </c>
      <c r="T50" s="88" t="s">
        <v>1859</v>
      </c>
      <c r="U50" s="143" t="s">
        <v>2073</v>
      </c>
      <c r="V50" s="25" t="s">
        <v>549</v>
      </c>
      <c r="W50" s="25" t="s">
        <v>724</v>
      </c>
      <c r="X50" s="163" t="s">
        <v>2242</v>
      </c>
      <c r="Y50" s="25" t="s">
        <v>550</v>
      </c>
      <c r="Z50" s="25" t="s">
        <v>551</v>
      </c>
      <c r="BP50" s="25" t="s">
        <v>2570</v>
      </c>
    </row>
    <row r="51" spans="1:68" ht="12.75" customHeight="1" x14ac:dyDescent="0.25">
      <c r="A51" s="25">
        <v>48</v>
      </c>
      <c r="B51" s="25" t="s">
        <v>16</v>
      </c>
      <c r="D51" s="25">
        <v>20</v>
      </c>
      <c r="E51" s="25">
        <v>1071</v>
      </c>
      <c r="F51" s="25">
        <v>1090</v>
      </c>
      <c r="I51" s="25" t="s">
        <v>16</v>
      </c>
      <c r="J51" s="30"/>
      <c r="L51" s="25">
        <v>48</v>
      </c>
      <c r="M51" s="28"/>
      <c r="N51" s="28"/>
      <c r="O51" s="28"/>
      <c r="P51" s="28"/>
      <c r="Q51" s="31"/>
      <c r="S51"/>
      <c r="T51" s="88"/>
      <c r="U51" s="143"/>
      <c r="X51" s="83"/>
      <c r="BP51" s="25" t="s">
        <v>2571</v>
      </c>
    </row>
    <row r="52" spans="1:68" ht="12.75" customHeight="1" x14ac:dyDescent="0.25">
      <c r="A52" s="25">
        <v>49</v>
      </c>
      <c r="B52" s="25" t="s">
        <v>16</v>
      </c>
      <c r="D52" s="25">
        <v>20</v>
      </c>
      <c r="E52" s="25">
        <v>1091</v>
      </c>
      <c r="F52" s="25">
        <v>1110</v>
      </c>
      <c r="I52" s="25" t="s">
        <v>16</v>
      </c>
      <c r="J52" s="30"/>
      <c r="L52" s="25">
        <v>49</v>
      </c>
      <c r="M52" s="28"/>
      <c r="N52" s="28"/>
      <c r="O52" s="28"/>
      <c r="P52" s="28"/>
      <c r="Q52" s="31"/>
      <c r="S52"/>
      <c r="T52" s="88"/>
      <c r="U52" s="143"/>
      <c r="X52" s="83"/>
      <c r="BP52" s="25" t="s">
        <v>2572</v>
      </c>
    </row>
    <row r="53" spans="1:68" ht="12.75" customHeight="1" x14ac:dyDescent="0.25">
      <c r="A53" s="25">
        <v>50</v>
      </c>
      <c r="B53" s="25" t="s">
        <v>93</v>
      </c>
      <c r="C53" s="25" t="s">
        <v>6</v>
      </c>
      <c r="D53" s="25">
        <v>4</v>
      </c>
      <c r="E53" s="25">
        <v>1111</v>
      </c>
      <c r="F53" s="25">
        <v>1114</v>
      </c>
      <c r="G53" s="25" t="s">
        <v>2</v>
      </c>
      <c r="H53" s="25" t="s">
        <v>2</v>
      </c>
      <c r="I53" s="25" t="s">
        <v>94</v>
      </c>
      <c r="J53" s="30" t="s">
        <v>148</v>
      </c>
      <c r="L53" s="25">
        <v>50</v>
      </c>
      <c r="M53" s="28" t="s">
        <v>1055</v>
      </c>
      <c r="N53" s="28" t="s">
        <v>2137</v>
      </c>
      <c r="O53" s="28" t="s">
        <v>1056</v>
      </c>
      <c r="P53" s="28" t="s">
        <v>1057</v>
      </c>
      <c r="Q53" s="71" t="s">
        <v>1058</v>
      </c>
      <c r="R53" s="28" t="s">
        <v>1059</v>
      </c>
      <c r="S53" s="84" t="s">
        <v>1498</v>
      </c>
      <c r="T53" s="88" t="s">
        <v>1748</v>
      </c>
      <c r="U53" s="143" t="s">
        <v>1628</v>
      </c>
      <c r="V53" s="28" t="s">
        <v>1060</v>
      </c>
      <c r="W53" s="28" t="s">
        <v>1061</v>
      </c>
      <c r="X53" s="85" t="s">
        <v>1498</v>
      </c>
      <c r="Y53" s="28"/>
      <c r="Z53" s="28"/>
      <c r="AA53" s="28"/>
      <c r="AB53" s="28"/>
      <c r="AC53" s="28"/>
      <c r="AD53" s="28"/>
      <c r="AE53" s="28"/>
      <c r="AF53" s="28"/>
      <c r="AG53" s="28"/>
      <c r="AH53" s="28"/>
      <c r="AI53" s="28"/>
      <c r="AJ53" s="28"/>
      <c r="AK53" s="28"/>
      <c r="AL53" s="28"/>
      <c r="AM53" s="39"/>
      <c r="BP53" s="25" t="s">
        <v>2573</v>
      </c>
    </row>
    <row r="54" spans="1:68" ht="12.75" customHeight="1" x14ac:dyDescent="0.25">
      <c r="A54" s="25">
        <v>51</v>
      </c>
      <c r="B54" s="25" t="s">
        <v>95</v>
      </c>
      <c r="C54" s="25" t="s">
        <v>6</v>
      </c>
      <c r="D54" s="25">
        <v>1</v>
      </c>
      <c r="E54" s="25">
        <v>1115</v>
      </c>
      <c r="F54" s="25">
        <v>1115</v>
      </c>
      <c r="G54" s="25" t="s">
        <v>2</v>
      </c>
      <c r="H54" s="25" t="s">
        <v>2</v>
      </c>
      <c r="I54" s="25" t="s">
        <v>96</v>
      </c>
      <c r="J54" s="30" t="s">
        <v>145</v>
      </c>
      <c r="L54" s="25">
        <v>51</v>
      </c>
      <c r="M54" s="28" t="s">
        <v>263</v>
      </c>
      <c r="N54" s="28" t="s">
        <v>264</v>
      </c>
      <c r="O54" s="28" t="s">
        <v>265</v>
      </c>
      <c r="P54" s="28" t="s">
        <v>266</v>
      </c>
      <c r="Q54" s="31" t="s">
        <v>1121</v>
      </c>
      <c r="R54" s="25" t="s">
        <v>779</v>
      </c>
      <c r="S54" s="84" t="s">
        <v>1499</v>
      </c>
      <c r="T54" s="84" t="s">
        <v>1749</v>
      </c>
      <c r="U54" s="143" t="s">
        <v>1629</v>
      </c>
      <c r="V54" s="25" t="s">
        <v>267</v>
      </c>
      <c r="W54" s="25" t="s">
        <v>1143</v>
      </c>
      <c r="X54" s="85" t="s">
        <v>1499</v>
      </c>
      <c r="BP54" s="25" t="s">
        <v>2574</v>
      </c>
    </row>
    <row r="55" spans="1:68" ht="12.75" customHeight="1" x14ac:dyDescent="0.25">
      <c r="A55" s="25">
        <v>52</v>
      </c>
      <c r="B55" s="25" t="s">
        <v>97</v>
      </c>
      <c r="C55" s="25" t="s">
        <v>1</v>
      </c>
      <c r="D55" s="32">
        <v>18</v>
      </c>
      <c r="E55" s="25">
        <v>1116</v>
      </c>
      <c r="F55" s="25">
        <v>1140</v>
      </c>
      <c r="G55" s="25" t="s">
        <v>2</v>
      </c>
      <c r="H55" s="25" t="s">
        <v>2</v>
      </c>
      <c r="I55" s="25" t="s">
        <v>98</v>
      </c>
      <c r="J55" s="30" t="s">
        <v>149</v>
      </c>
      <c r="L55" s="25">
        <v>52</v>
      </c>
      <c r="M55" s="28" t="s">
        <v>268</v>
      </c>
      <c r="N55" s="28" t="s">
        <v>269</v>
      </c>
      <c r="O55" s="28" t="s">
        <v>270</v>
      </c>
      <c r="P55" s="28" t="s">
        <v>271</v>
      </c>
      <c r="Q55" s="31" t="s">
        <v>2032</v>
      </c>
      <c r="R55" s="25" t="s">
        <v>272</v>
      </c>
      <c r="S55" s="84" t="s">
        <v>1500</v>
      </c>
      <c r="T55" s="84" t="s">
        <v>1750</v>
      </c>
      <c r="U55" s="143" t="s">
        <v>273</v>
      </c>
      <c r="V55" s="25" t="s">
        <v>274</v>
      </c>
      <c r="W55" s="25" t="s">
        <v>1144</v>
      </c>
      <c r="X55" s="85" t="s">
        <v>1500</v>
      </c>
      <c r="BP55" s="25" t="s">
        <v>2575</v>
      </c>
    </row>
    <row r="56" spans="1:68" ht="12.75" customHeight="1" x14ac:dyDescent="0.25">
      <c r="A56" s="25">
        <v>53</v>
      </c>
      <c r="B56" s="25" t="s">
        <v>99</v>
      </c>
      <c r="C56" s="25" t="s">
        <v>1</v>
      </c>
      <c r="D56" s="25">
        <v>7</v>
      </c>
      <c r="E56" s="25">
        <v>1141</v>
      </c>
      <c r="F56" s="25">
        <v>1147</v>
      </c>
      <c r="G56" s="25" t="s">
        <v>2</v>
      </c>
      <c r="H56" s="25" t="s">
        <v>2</v>
      </c>
      <c r="I56" s="25" t="s">
        <v>100</v>
      </c>
      <c r="J56" s="30" t="s">
        <v>101</v>
      </c>
      <c r="L56" s="25">
        <v>53</v>
      </c>
      <c r="M56" s="28" t="s">
        <v>275</v>
      </c>
      <c r="N56" s="28" t="s">
        <v>276</v>
      </c>
      <c r="O56" s="28" t="s">
        <v>277</v>
      </c>
      <c r="P56" s="28" t="s">
        <v>278</v>
      </c>
      <c r="Q56" s="31" t="s">
        <v>279</v>
      </c>
      <c r="R56" s="25" t="s">
        <v>280</v>
      </c>
      <c r="S56" s="84" t="s">
        <v>1501</v>
      </c>
      <c r="T56" s="84" t="s">
        <v>1751</v>
      </c>
      <c r="U56" s="143" t="s">
        <v>281</v>
      </c>
      <c r="V56" s="25" t="s">
        <v>282</v>
      </c>
      <c r="W56" s="25" t="s">
        <v>1145</v>
      </c>
      <c r="X56" s="85" t="s">
        <v>1501</v>
      </c>
      <c r="BP56" s="25" t="s">
        <v>2576</v>
      </c>
    </row>
    <row r="57" spans="1:68" ht="12.75" customHeight="1" x14ac:dyDescent="0.25">
      <c r="A57" s="25">
        <v>54</v>
      </c>
      <c r="B57" s="25" t="s">
        <v>16</v>
      </c>
      <c r="D57" s="25">
        <v>26</v>
      </c>
      <c r="E57" s="25">
        <v>1148</v>
      </c>
      <c r="F57" s="25">
        <v>1173</v>
      </c>
      <c r="I57" s="25" t="s">
        <v>16</v>
      </c>
      <c r="J57" s="30"/>
      <c r="L57" s="25">
        <v>54</v>
      </c>
      <c r="M57" s="28"/>
      <c r="N57" s="28"/>
      <c r="O57" s="28"/>
      <c r="P57" s="28"/>
      <c r="Q57" s="31"/>
      <c r="S57"/>
      <c r="T57" s="84"/>
      <c r="U57" s="143"/>
      <c r="X57" s="83"/>
      <c r="BP57" s="25" t="s">
        <v>2577</v>
      </c>
    </row>
    <row r="58" spans="1:68" ht="12.75" customHeight="1" x14ac:dyDescent="0.25">
      <c r="A58" s="25">
        <v>55</v>
      </c>
      <c r="B58" s="25" t="s">
        <v>102</v>
      </c>
      <c r="C58" s="25" t="s">
        <v>1</v>
      </c>
      <c r="D58" s="25">
        <v>60</v>
      </c>
      <c r="E58" s="25">
        <v>1174</v>
      </c>
      <c r="F58" s="25">
        <v>1233</v>
      </c>
      <c r="G58" s="25" t="s">
        <v>14</v>
      </c>
      <c r="H58" s="25" t="s">
        <v>14</v>
      </c>
      <c r="I58" s="25" t="s">
        <v>103</v>
      </c>
      <c r="J58" s="30" t="s">
        <v>25</v>
      </c>
      <c r="L58" s="25">
        <v>55</v>
      </c>
      <c r="M58" s="28" t="s">
        <v>283</v>
      </c>
      <c r="N58" s="28" t="s">
        <v>2138</v>
      </c>
      <c r="O58" s="28" t="s">
        <v>1105</v>
      </c>
      <c r="P58" s="28" t="s">
        <v>1111</v>
      </c>
      <c r="Q58" s="74" t="s">
        <v>1399</v>
      </c>
      <c r="R58" s="25" t="s">
        <v>1130</v>
      </c>
      <c r="S58" s="84" t="s">
        <v>1502</v>
      </c>
      <c r="T58" s="84" t="s">
        <v>1752</v>
      </c>
      <c r="U58" s="143" t="s">
        <v>1630</v>
      </c>
      <c r="V58" s="25" t="s">
        <v>803</v>
      </c>
      <c r="W58" s="25" t="s">
        <v>713</v>
      </c>
      <c r="X58" s="85" t="s">
        <v>1502</v>
      </c>
      <c r="BP58" s="25" t="s">
        <v>2578</v>
      </c>
    </row>
    <row r="59" spans="1:68" ht="12.75" customHeight="1" x14ac:dyDescent="0.25">
      <c r="A59" s="25">
        <v>56</v>
      </c>
      <c r="B59" s="25" t="s">
        <v>104</v>
      </c>
      <c r="C59" s="25" t="s">
        <v>1</v>
      </c>
      <c r="D59" s="25">
        <v>60</v>
      </c>
      <c r="E59" s="25">
        <v>1234</v>
      </c>
      <c r="F59" s="25">
        <v>1293</v>
      </c>
      <c r="G59" s="32" t="s">
        <v>2</v>
      </c>
      <c r="H59" s="25" t="s">
        <v>14</v>
      </c>
      <c r="I59" s="25" t="s">
        <v>105</v>
      </c>
      <c r="J59" s="30" t="s">
        <v>106</v>
      </c>
      <c r="L59" s="25">
        <v>56</v>
      </c>
      <c r="M59" s="28" t="s">
        <v>466</v>
      </c>
      <c r="N59" s="28" t="s">
        <v>371</v>
      </c>
      <c r="O59" s="28" t="s">
        <v>372</v>
      </c>
      <c r="P59" s="28" t="s">
        <v>373</v>
      </c>
      <c r="Q59" s="31" t="s">
        <v>374</v>
      </c>
      <c r="R59" s="25" t="s">
        <v>375</v>
      </c>
      <c r="S59" s="84" t="s">
        <v>1503</v>
      </c>
      <c r="T59" s="84" t="s">
        <v>1753</v>
      </c>
      <c r="U59" s="143" t="s">
        <v>376</v>
      </c>
      <c r="V59" s="25" t="s">
        <v>377</v>
      </c>
      <c r="W59" s="25" t="s">
        <v>378</v>
      </c>
      <c r="X59" s="85" t="s">
        <v>1503</v>
      </c>
      <c r="BP59" s="25" t="s">
        <v>2579</v>
      </c>
    </row>
    <row r="60" spans="1:68" ht="12.75" customHeight="1" x14ac:dyDescent="0.25">
      <c r="A60" s="25">
        <v>57</v>
      </c>
      <c r="B60" s="25" t="s">
        <v>107</v>
      </c>
      <c r="C60" s="25" t="s">
        <v>1</v>
      </c>
      <c r="D60" s="25">
        <v>50</v>
      </c>
      <c r="E60" s="25">
        <v>1294</v>
      </c>
      <c r="F60" s="25">
        <v>1343</v>
      </c>
      <c r="G60" s="32" t="s">
        <v>2</v>
      </c>
      <c r="H60" s="25" t="s">
        <v>14</v>
      </c>
      <c r="I60" s="25" t="s">
        <v>108</v>
      </c>
      <c r="J60" s="30" t="s">
        <v>109</v>
      </c>
      <c r="L60" s="25">
        <v>57</v>
      </c>
      <c r="M60" s="28" t="s">
        <v>379</v>
      </c>
      <c r="N60" s="28" t="s">
        <v>708</v>
      </c>
      <c r="O60" s="28" t="s">
        <v>380</v>
      </c>
      <c r="P60" s="28" t="s">
        <v>381</v>
      </c>
      <c r="Q60" s="75" t="s">
        <v>1400</v>
      </c>
      <c r="R60" s="25" t="s">
        <v>382</v>
      </c>
      <c r="S60" s="84" t="s">
        <v>431</v>
      </c>
      <c r="T60" s="84" t="s">
        <v>383</v>
      </c>
      <c r="U60" s="143" t="s">
        <v>382</v>
      </c>
      <c r="V60" s="25" t="s">
        <v>384</v>
      </c>
      <c r="W60" s="25" t="s">
        <v>385</v>
      </c>
      <c r="X60" s="85" t="s">
        <v>431</v>
      </c>
      <c r="BP60" s="25" t="s">
        <v>2580</v>
      </c>
    </row>
    <row r="61" spans="1:68" ht="12.75" customHeight="1" x14ac:dyDescent="0.25">
      <c r="A61" s="25">
        <v>58</v>
      </c>
      <c r="B61" s="25" t="s">
        <v>110</v>
      </c>
      <c r="C61" s="25" t="s">
        <v>6</v>
      </c>
      <c r="D61" s="25">
        <v>1</v>
      </c>
      <c r="E61" s="25">
        <v>1344</v>
      </c>
      <c r="F61" s="25">
        <v>1344</v>
      </c>
      <c r="G61" s="32" t="s">
        <v>2</v>
      </c>
      <c r="H61" s="25" t="s">
        <v>14</v>
      </c>
      <c r="I61" s="25" t="s">
        <v>111</v>
      </c>
      <c r="J61" s="30" t="s">
        <v>145</v>
      </c>
      <c r="L61" s="25">
        <v>58</v>
      </c>
      <c r="M61" s="28" t="s">
        <v>386</v>
      </c>
      <c r="N61" s="28" t="s">
        <v>387</v>
      </c>
      <c r="O61" s="28" t="s">
        <v>388</v>
      </c>
      <c r="P61" s="28" t="s">
        <v>388</v>
      </c>
      <c r="Q61" s="74" t="s">
        <v>1401</v>
      </c>
      <c r="R61" s="25" t="s">
        <v>389</v>
      </c>
      <c r="S61" t="s">
        <v>1504</v>
      </c>
      <c r="T61" s="84" t="s">
        <v>390</v>
      </c>
      <c r="U61" s="143" t="s">
        <v>391</v>
      </c>
      <c r="V61" s="25" t="s">
        <v>392</v>
      </c>
      <c r="W61" s="25" t="s">
        <v>393</v>
      </c>
      <c r="X61" s="83" t="s">
        <v>1504</v>
      </c>
      <c r="BP61" s="25" t="s">
        <v>2581</v>
      </c>
    </row>
    <row r="62" spans="1:68" ht="12.75" customHeight="1" x14ac:dyDescent="0.25">
      <c r="A62" s="25">
        <v>59</v>
      </c>
      <c r="B62" s="25" t="s">
        <v>112</v>
      </c>
      <c r="C62" s="25" t="s">
        <v>1</v>
      </c>
      <c r="D62" s="25">
        <v>2</v>
      </c>
      <c r="E62" s="25">
        <v>1345</v>
      </c>
      <c r="F62" s="25">
        <v>1346</v>
      </c>
      <c r="G62" s="32" t="s">
        <v>2</v>
      </c>
      <c r="H62" s="25" t="s">
        <v>14</v>
      </c>
      <c r="I62" s="25" t="s">
        <v>113</v>
      </c>
      <c r="J62" s="30" t="s">
        <v>40</v>
      </c>
      <c r="L62" s="25">
        <v>59</v>
      </c>
      <c r="M62" s="28" t="s">
        <v>193</v>
      </c>
      <c r="N62" s="28" t="s">
        <v>194</v>
      </c>
      <c r="O62" s="28" t="s">
        <v>195</v>
      </c>
      <c r="P62" s="28" t="s">
        <v>196</v>
      </c>
      <c r="Q62" s="31" t="s">
        <v>237</v>
      </c>
      <c r="R62" s="25" t="s">
        <v>770</v>
      </c>
      <c r="S62" s="84" t="s">
        <v>1480</v>
      </c>
      <c r="T62" s="84" t="s">
        <v>1732</v>
      </c>
      <c r="U62" s="143" t="s">
        <v>1612</v>
      </c>
      <c r="V62" s="25" t="s">
        <v>197</v>
      </c>
      <c r="W62" s="25" t="s">
        <v>198</v>
      </c>
      <c r="X62" s="85" t="s">
        <v>1480</v>
      </c>
      <c r="BP62" s="25" t="s">
        <v>2582</v>
      </c>
    </row>
    <row r="63" spans="1:68" ht="12.75" customHeight="1" x14ac:dyDescent="0.25">
      <c r="A63" s="25">
        <v>60</v>
      </c>
      <c r="B63" s="25" t="s">
        <v>114</v>
      </c>
      <c r="C63" s="25" t="s">
        <v>1</v>
      </c>
      <c r="D63" s="25">
        <v>60</v>
      </c>
      <c r="E63" s="25">
        <v>1347</v>
      </c>
      <c r="F63" s="25">
        <v>1406</v>
      </c>
      <c r="G63" s="32" t="s">
        <v>2</v>
      </c>
      <c r="H63" s="25" t="s">
        <v>14</v>
      </c>
      <c r="I63" s="25" t="s">
        <v>115</v>
      </c>
      <c r="J63" s="30" t="s">
        <v>43</v>
      </c>
      <c r="L63" s="25">
        <v>60</v>
      </c>
      <c r="M63" s="28" t="s">
        <v>199</v>
      </c>
      <c r="N63" s="28" t="s">
        <v>200</v>
      </c>
      <c r="O63" s="28" t="s">
        <v>201</v>
      </c>
      <c r="P63" s="28" t="s">
        <v>201</v>
      </c>
      <c r="Q63" s="31" t="s">
        <v>793</v>
      </c>
      <c r="R63" s="25" t="s">
        <v>771</v>
      </c>
      <c r="S63" s="84" t="s">
        <v>1505</v>
      </c>
      <c r="T63" s="84" t="s">
        <v>1742</v>
      </c>
      <c r="U63" s="143" t="s">
        <v>1621</v>
      </c>
      <c r="V63" s="25" t="s">
        <v>806</v>
      </c>
      <c r="W63" s="25" t="s">
        <v>203</v>
      </c>
      <c r="X63" s="85" t="s">
        <v>1505</v>
      </c>
      <c r="BP63" s="25" t="s">
        <v>2583</v>
      </c>
    </row>
    <row r="64" spans="1:68" ht="12.75" customHeight="1" x14ac:dyDescent="0.25">
      <c r="A64" s="25">
        <v>61</v>
      </c>
      <c r="B64" s="25" t="s">
        <v>116</v>
      </c>
      <c r="C64" s="25" t="s">
        <v>1</v>
      </c>
      <c r="D64" s="25">
        <v>60</v>
      </c>
      <c r="E64" s="25">
        <v>1407</v>
      </c>
      <c r="F64" s="25">
        <v>1466</v>
      </c>
      <c r="G64" s="32" t="s">
        <v>2</v>
      </c>
      <c r="H64" s="25" t="s">
        <v>14</v>
      </c>
      <c r="I64" s="25" t="s">
        <v>117</v>
      </c>
      <c r="J64" s="30" t="s">
        <v>118</v>
      </c>
      <c r="L64" s="25">
        <v>61</v>
      </c>
      <c r="M64" s="28" t="s">
        <v>204</v>
      </c>
      <c r="N64" s="28" t="s">
        <v>1094</v>
      </c>
      <c r="O64" s="28" t="s">
        <v>205</v>
      </c>
      <c r="P64" s="28" t="s">
        <v>206</v>
      </c>
      <c r="Q64" s="31" t="s">
        <v>794</v>
      </c>
      <c r="R64" s="25" t="s">
        <v>780</v>
      </c>
      <c r="S64" s="84" t="s">
        <v>1506</v>
      </c>
      <c r="T64" s="84" t="s">
        <v>1743</v>
      </c>
      <c r="U64" s="143" t="s">
        <v>1622</v>
      </c>
      <c r="V64" s="25" t="s">
        <v>780</v>
      </c>
      <c r="W64" s="25" t="s">
        <v>207</v>
      </c>
      <c r="X64" s="85" t="s">
        <v>1506</v>
      </c>
      <c r="BP64" s="25" t="s">
        <v>2584</v>
      </c>
    </row>
    <row r="65" spans="1:68" ht="12.75" customHeight="1" x14ac:dyDescent="0.25">
      <c r="A65" s="25">
        <v>62</v>
      </c>
      <c r="B65" s="25" t="s">
        <v>119</v>
      </c>
      <c r="C65" s="25" t="s">
        <v>1</v>
      </c>
      <c r="D65" s="25">
        <v>20</v>
      </c>
      <c r="E65" s="25">
        <v>1467</v>
      </c>
      <c r="F65" s="25">
        <v>1486</v>
      </c>
      <c r="G65" s="32" t="s">
        <v>2</v>
      </c>
      <c r="H65" s="25" t="s">
        <v>14</v>
      </c>
      <c r="I65" s="25" t="s">
        <v>120</v>
      </c>
      <c r="J65" s="30" t="s">
        <v>121</v>
      </c>
      <c r="L65" s="25">
        <v>62</v>
      </c>
      <c r="M65" s="28" t="s">
        <v>208</v>
      </c>
      <c r="N65" s="28" t="s">
        <v>209</v>
      </c>
      <c r="O65" s="28" t="s">
        <v>210</v>
      </c>
      <c r="P65" s="28" t="s">
        <v>211</v>
      </c>
      <c r="Q65" s="31" t="s">
        <v>795</v>
      </c>
      <c r="R65" s="25" t="s">
        <v>776</v>
      </c>
      <c r="S65" s="84" t="s">
        <v>1507</v>
      </c>
      <c r="T65" s="84" t="s">
        <v>212</v>
      </c>
      <c r="U65" s="143" t="s">
        <v>1623</v>
      </c>
      <c r="V65" s="25" t="s">
        <v>801</v>
      </c>
      <c r="W65" s="25" t="s">
        <v>1142</v>
      </c>
      <c r="X65" s="85" t="s">
        <v>1507</v>
      </c>
      <c r="BP65" s="25" t="s">
        <v>2585</v>
      </c>
    </row>
    <row r="66" spans="1:68" ht="12.75" customHeight="1" x14ac:dyDescent="0.25">
      <c r="A66" s="25">
        <v>63</v>
      </c>
      <c r="B66" s="25" t="s">
        <v>122</v>
      </c>
      <c r="C66" s="25" t="s">
        <v>1</v>
      </c>
      <c r="D66" s="25">
        <v>15</v>
      </c>
      <c r="E66" s="25">
        <v>1487</v>
      </c>
      <c r="F66" s="25">
        <v>1501</v>
      </c>
      <c r="G66" s="32" t="s">
        <v>2</v>
      </c>
      <c r="H66" s="25" t="s">
        <v>14</v>
      </c>
      <c r="I66" s="25" t="s">
        <v>123</v>
      </c>
      <c r="J66" s="30" t="s">
        <v>140</v>
      </c>
      <c r="L66" s="25">
        <v>63</v>
      </c>
      <c r="M66" s="25" t="s">
        <v>213</v>
      </c>
      <c r="N66" s="28" t="s">
        <v>214</v>
      </c>
      <c r="O66" s="25" t="s">
        <v>215</v>
      </c>
      <c r="P66" s="25" t="s">
        <v>215</v>
      </c>
      <c r="Q66" s="31" t="s">
        <v>796</v>
      </c>
      <c r="R66" s="25" t="s">
        <v>777</v>
      </c>
      <c r="S66" s="84" t="s">
        <v>1491</v>
      </c>
      <c r="T66" s="84" t="s">
        <v>216</v>
      </c>
      <c r="U66" s="143" t="s">
        <v>1624</v>
      </c>
      <c r="V66" s="25" t="s">
        <v>217</v>
      </c>
      <c r="W66" s="25" t="s">
        <v>218</v>
      </c>
      <c r="X66" s="85" t="s">
        <v>1491</v>
      </c>
      <c r="BP66" s="25" t="s">
        <v>2586</v>
      </c>
    </row>
    <row r="67" spans="1:68" ht="12.75" customHeight="1" x14ac:dyDescent="0.25">
      <c r="S67"/>
      <c r="T67"/>
      <c r="U67" s="84"/>
      <c r="BP67" s="25" t="s">
        <v>2587</v>
      </c>
    </row>
    <row r="68" spans="1:68" ht="12.75" customHeight="1" x14ac:dyDescent="0.25">
      <c r="M68" s="29" t="s">
        <v>132</v>
      </c>
      <c r="N68" s="29"/>
      <c r="O68" s="29"/>
      <c r="P68" s="29"/>
      <c r="Q68" s="29"/>
      <c r="R68" s="29"/>
      <c r="S68" s="82"/>
      <c r="T68" s="29"/>
      <c r="U68" s="29"/>
      <c r="V68" s="29"/>
      <c r="W68" s="29"/>
      <c r="X68" s="34"/>
      <c r="Y68" s="29"/>
      <c r="Z68" s="29"/>
      <c r="AA68" s="29"/>
      <c r="AB68" s="29"/>
      <c r="AC68" s="29"/>
      <c r="AD68" s="34"/>
      <c r="AE68" s="34"/>
      <c r="AF68" s="34"/>
      <c r="AG68" s="34"/>
      <c r="AH68" s="34"/>
      <c r="AI68" s="34"/>
      <c r="AJ68" s="34"/>
      <c r="AK68" s="34"/>
      <c r="BP68" s="25" t="s">
        <v>2588</v>
      </c>
    </row>
    <row r="69" spans="1:68" ht="12.75" customHeight="1" x14ac:dyDescent="0.25">
      <c r="L69" s="25">
        <v>1</v>
      </c>
      <c r="S69"/>
      <c r="T69"/>
      <c r="BP69" s="25" t="s">
        <v>2589</v>
      </c>
    </row>
    <row r="70" spans="1:68" ht="12.75" customHeight="1" x14ac:dyDescent="0.25">
      <c r="L70" s="25">
        <v>2</v>
      </c>
      <c r="S70"/>
      <c r="T70"/>
      <c r="AD70" s="28"/>
      <c r="AE70" s="28"/>
      <c r="AF70" s="28"/>
      <c r="AG70" s="28"/>
      <c r="AH70" s="28"/>
      <c r="AI70" s="28"/>
      <c r="AJ70" s="28"/>
      <c r="AK70" s="28"/>
      <c r="BP70" s="25" t="s">
        <v>2590</v>
      </c>
    </row>
    <row r="71" spans="1:68" ht="12.75" customHeight="1" x14ac:dyDescent="0.25">
      <c r="L71" s="25">
        <v>3</v>
      </c>
      <c r="M71" s="28"/>
      <c r="N71" s="28"/>
      <c r="O71" s="28"/>
      <c r="P71" s="28"/>
      <c r="Q71" s="28"/>
      <c r="R71" s="28"/>
      <c r="S71" s="152"/>
      <c r="T71" s="152"/>
      <c r="U71" s="28"/>
      <c r="V71" s="28"/>
      <c r="W71" s="28"/>
      <c r="X71" s="28"/>
      <c r="Y71" s="28"/>
      <c r="AD71" s="28"/>
      <c r="AE71" s="28"/>
      <c r="AF71" s="28"/>
      <c r="AG71" s="28"/>
      <c r="AH71" s="28"/>
      <c r="AI71" s="28"/>
      <c r="AJ71" s="28"/>
      <c r="AK71" s="28"/>
      <c r="BP71" s="25" t="s">
        <v>2591</v>
      </c>
    </row>
    <row r="72" spans="1:68" ht="12.75" customHeight="1" x14ac:dyDescent="0.25">
      <c r="L72" s="25">
        <v>4</v>
      </c>
      <c r="M72" s="28"/>
      <c r="N72" s="28"/>
      <c r="O72" s="28"/>
      <c r="P72" s="28"/>
      <c r="Q72" s="28"/>
      <c r="R72" s="28"/>
      <c r="S72" s="152"/>
      <c r="T72" s="152"/>
      <c r="U72" s="28"/>
      <c r="V72" s="28"/>
      <c r="W72" s="28"/>
      <c r="X72" s="28"/>
      <c r="Y72" s="28"/>
      <c r="AD72" s="28"/>
      <c r="AE72" s="28"/>
      <c r="AF72" s="28"/>
      <c r="AG72" s="28"/>
      <c r="AH72" s="28"/>
      <c r="AI72" s="28"/>
      <c r="AJ72" s="28"/>
      <c r="AK72" s="28"/>
      <c r="BP72" s="25" t="s">
        <v>2592</v>
      </c>
    </row>
    <row r="73" spans="1:68" ht="12.75" customHeight="1" x14ac:dyDescent="0.25">
      <c r="L73" s="25">
        <v>5</v>
      </c>
      <c r="M73" s="28"/>
      <c r="N73" s="28"/>
      <c r="O73" s="28"/>
      <c r="P73" s="28"/>
      <c r="Q73" s="28"/>
      <c r="R73" s="28"/>
      <c r="S73" s="152"/>
      <c r="T73" s="152"/>
      <c r="U73" s="28"/>
      <c r="V73" s="28"/>
      <c r="W73" s="28"/>
      <c r="X73" s="28"/>
      <c r="Y73" s="28"/>
      <c r="AD73" s="28"/>
      <c r="AE73" s="28"/>
      <c r="AF73" s="28"/>
      <c r="AG73" s="28"/>
      <c r="AH73" s="28"/>
      <c r="AI73" s="28"/>
      <c r="AJ73" s="28"/>
      <c r="AK73" s="28"/>
      <c r="BP73" s="25" t="s">
        <v>2593</v>
      </c>
    </row>
    <row r="74" spans="1:68" ht="12.75" customHeight="1" x14ac:dyDescent="0.25">
      <c r="L74" s="25">
        <v>6</v>
      </c>
      <c r="M74" s="28"/>
      <c r="N74" s="28"/>
      <c r="O74" s="28"/>
      <c r="P74" s="28"/>
      <c r="Q74" s="28"/>
      <c r="R74" s="28"/>
      <c r="S74" s="152"/>
      <c r="T74" s="152"/>
      <c r="U74" s="28"/>
      <c r="V74" s="28"/>
      <c r="W74" s="28"/>
      <c r="X74" s="28"/>
      <c r="Y74" s="28"/>
      <c r="AD74" s="28"/>
      <c r="AE74" s="28"/>
      <c r="AF74" s="28"/>
      <c r="AG74" s="28"/>
      <c r="AH74" s="28"/>
      <c r="AI74" s="28"/>
      <c r="AJ74" s="28"/>
      <c r="AK74" s="28"/>
      <c r="BP74" s="25" t="s">
        <v>2594</v>
      </c>
    </row>
    <row r="75" spans="1:68" ht="12.75" customHeight="1" x14ac:dyDescent="0.25">
      <c r="L75" s="25">
        <v>7</v>
      </c>
      <c r="M75" s="28"/>
      <c r="N75" s="28"/>
      <c r="O75" s="28"/>
      <c r="P75" s="28"/>
      <c r="Q75" s="28"/>
      <c r="R75" s="28"/>
      <c r="S75" s="152"/>
      <c r="T75" s="152"/>
      <c r="U75" s="28"/>
      <c r="V75" s="28"/>
      <c r="W75" s="28"/>
      <c r="X75" s="28"/>
      <c r="Y75" s="28"/>
      <c r="AD75" s="28"/>
      <c r="AE75" s="28"/>
      <c r="AF75" s="28"/>
      <c r="AG75" s="28"/>
      <c r="AH75" s="28"/>
      <c r="AI75" s="28"/>
      <c r="AJ75" s="28"/>
      <c r="AK75" s="28"/>
    </row>
    <row r="76" spans="1:68" ht="12.75" customHeight="1" x14ac:dyDescent="0.25">
      <c r="L76" s="25">
        <v>8</v>
      </c>
      <c r="M76" s="28"/>
      <c r="N76" s="28"/>
      <c r="O76" s="28"/>
      <c r="P76" s="28"/>
      <c r="Q76" s="28"/>
      <c r="R76" s="28"/>
      <c r="S76" s="152"/>
      <c r="T76" s="152"/>
      <c r="U76" s="28"/>
      <c r="V76" s="28"/>
      <c r="W76" s="28"/>
      <c r="X76" s="28"/>
      <c r="Y76" s="28"/>
      <c r="AD76" s="28"/>
      <c r="AE76" s="28"/>
      <c r="AF76" s="28"/>
      <c r="AG76" s="28"/>
      <c r="AH76" s="28"/>
      <c r="AI76" s="28"/>
      <c r="AJ76" s="28"/>
      <c r="AK76" s="28"/>
    </row>
    <row r="77" spans="1:68" ht="12.75" customHeight="1" x14ac:dyDescent="0.25">
      <c r="L77" s="25">
        <v>9</v>
      </c>
      <c r="M77" s="28" t="s">
        <v>285</v>
      </c>
      <c r="N77" s="28" t="s">
        <v>286</v>
      </c>
      <c r="O77" s="28" t="s">
        <v>287</v>
      </c>
      <c r="P77" s="28" t="s">
        <v>288</v>
      </c>
      <c r="Q77" s="71" t="s">
        <v>1122</v>
      </c>
      <c r="R77" s="28" t="s">
        <v>289</v>
      </c>
      <c r="S77" s="143" t="s">
        <v>1508</v>
      </c>
      <c r="T77" s="143" t="s">
        <v>1754</v>
      </c>
      <c r="U77" s="143" t="s">
        <v>1631</v>
      </c>
      <c r="V77" s="28" t="s">
        <v>290</v>
      </c>
      <c r="W77" s="28" t="s">
        <v>1146</v>
      </c>
      <c r="X77" s="28" t="s">
        <v>2085</v>
      </c>
      <c r="Y77" s="28"/>
      <c r="AD77" s="28"/>
      <c r="AE77" s="28"/>
      <c r="AF77" s="28"/>
      <c r="AG77" s="28"/>
      <c r="AH77" s="28"/>
      <c r="AI77" s="28"/>
      <c r="AJ77" s="28"/>
      <c r="AK77" s="28"/>
    </row>
    <row r="78" spans="1:68" ht="12.75" customHeight="1" x14ac:dyDescent="0.25">
      <c r="L78" s="25">
        <v>10</v>
      </c>
      <c r="M78" s="28" t="s">
        <v>452</v>
      </c>
      <c r="N78" s="28" t="s">
        <v>866</v>
      </c>
      <c r="O78" s="28" t="s">
        <v>447</v>
      </c>
      <c r="P78" s="28" t="s">
        <v>448</v>
      </c>
      <c r="Q78" s="71" t="s">
        <v>451</v>
      </c>
      <c r="R78" s="28" t="s">
        <v>449</v>
      </c>
      <c r="S78" s="28" t="s">
        <v>450</v>
      </c>
      <c r="T78" s="143" t="s">
        <v>1856</v>
      </c>
      <c r="U78" s="143">
        <v>123456789</v>
      </c>
      <c r="V78" s="28" t="s">
        <v>446</v>
      </c>
      <c r="W78" s="28">
        <v>1234567891</v>
      </c>
      <c r="X78" s="28">
        <v>1234567</v>
      </c>
      <c r="Y78" s="28"/>
      <c r="Z78" s="25">
        <v>12345678901</v>
      </c>
      <c r="AD78" s="28"/>
      <c r="AE78" s="28"/>
      <c r="AF78" s="28"/>
      <c r="AG78" s="28"/>
      <c r="AH78" s="28"/>
      <c r="AI78" s="28"/>
      <c r="AJ78" s="28"/>
      <c r="AK78" s="28"/>
    </row>
    <row r="79" spans="1:68" ht="12.75" customHeight="1" x14ac:dyDescent="0.25">
      <c r="L79" s="25">
        <v>11</v>
      </c>
      <c r="M79" s="28" t="s">
        <v>454</v>
      </c>
      <c r="N79" s="28" t="s">
        <v>1098</v>
      </c>
      <c r="O79" s="28" t="s">
        <v>458</v>
      </c>
      <c r="P79" s="28" t="s">
        <v>455</v>
      </c>
      <c r="Q79" s="71" t="s">
        <v>453</v>
      </c>
      <c r="R79" s="28" t="s">
        <v>456</v>
      </c>
      <c r="S79" s="143" t="s">
        <v>1509</v>
      </c>
      <c r="T79" s="143" t="s">
        <v>1755</v>
      </c>
      <c r="U79" s="143" t="s">
        <v>1632</v>
      </c>
      <c r="V79" s="28" t="s">
        <v>809</v>
      </c>
      <c r="W79" s="28" t="s">
        <v>457</v>
      </c>
      <c r="X79" s="143" t="s">
        <v>1509</v>
      </c>
      <c r="Y79" s="28" t="s">
        <v>460</v>
      </c>
      <c r="Z79" s="25" t="s">
        <v>459</v>
      </c>
      <c r="AD79" s="28"/>
      <c r="AE79" s="28"/>
      <c r="AF79" s="28"/>
      <c r="AG79" s="28"/>
      <c r="AH79" s="28"/>
      <c r="AI79" s="28"/>
      <c r="AJ79" s="28"/>
      <c r="AK79" s="28"/>
    </row>
    <row r="80" spans="1:68" ht="12.75" customHeight="1" x14ac:dyDescent="0.25">
      <c r="L80" s="25">
        <v>12</v>
      </c>
      <c r="M80" s="28" t="s">
        <v>1006</v>
      </c>
      <c r="N80" s="28" t="s">
        <v>2139</v>
      </c>
      <c r="O80" s="28" t="s">
        <v>1007</v>
      </c>
      <c r="P80" s="28" t="s">
        <v>1012</v>
      </c>
      <c r="Q80" s="79" t="s">
        <v>1402</v>
      </c>
      <c r="R80" s="28" t="s">
        <v>1011</v>
      </c>
      <c r="S80" s="152" t="s">
        <v>1510</v>
      </c>
      <c r="T80" s="143" t="s">
        <v>1010</v>
      </c>
      <c r="U80" s="143" t="s">
        <v>1633</v>
      </c>
      <c r="V80" s="28" t="s">
        <v>1009</v>
      </c>
      <c r="W80" s="28" t="s">
        <v>1008</v>
      </c>
      <c r="X80" s="152" t="s">
        <v>1510</v>
      </c>
      <c r="Y80" s="28"/>
      <c r="AD80" s="28"/>
      <c r="AE80" s="28"/>
      <c r="AF80" s="28"/>
      <c r="AG80" s="28"/>
      <c r="AH80" s="28"/>
      <c r="AI80" s="28"/>
      <c r="AJ80" s="28"/>
      <c r="AK80" s="28"/>
    </row>
    <row r="81" spans="12:37" ht="12.75" customHeight="1" x14ac:dyDescent="0.25">
      <c r="L81" s="25">
        <v>13</v>
      </c>
      <c r="M81" s="28" t="s">
        <v>1006</v>
      </c>
      <c r="N81" s="28" t="s">
        <v>2139</v>
      </c>
      <c r="O81" s="28" t="s">
        <v>1007</v>
      </c>
      <c r="P81" s="28" t="s">
        <v>1012</v>
      </c>
      <c r="Q81" s="79" t="s">
        <v>1402</v>
      </c>
      <c r="R81" s="28" t="s">
        <v>1011</v>
      </c>
      <c r="S81" s="152" t="s">
        <v>1510</v>
      </c>
      <c r="T81" s="143" t="s">
        <v>1010</v>
      </c>
      <c r="U81" s="143" t="s">
        <v>1633</v>
      </c>
      <c r="V81" s="28" t="s">
        <v>1009</v>
      </c>
      <c r="W81" s="28" t="s">
        <v>1008</v>
      </c>
      <c r="X81" s="152" t="s">
        <v>1510</v>
      </c>
      <c r="Y81" s="28"/>
      <c r="AD81" s="28"/>
      <c r="AE81" s="28"/>
      <c r="AF81" s="28"/>
      <c r="AG81" s="28"/>
      <c r="AH81" s="28"/>
      <c r="AI81" s="28"/>
      <c r="AJ81" s="28"/>
      <c r="AK81" s="28"/>
    </row>
    <row r="82" spans="12:37" ht="12.75" customHeight="1" x14ac:dyDescent="0.25">
      <c r="L82" s="25">
        <v>14</v>
      </c>
      <c r="M82" s="28" t="s">
        <v>1006</v>
      </c>
      <c r="N82" s="28" t="s">
        <v>2139</v>
      </c>
      <c r="O82" s="28" t="s">
        <v>1007</v>
      </c>
      <c r="P82" s="28" t="s">
        <v>1012</v>
      </c>
      <c r="Q82" s="79" t="s">
        <v>1402</v>
      </c>
      <c r="R82" s="28" t="s">
        <v>1011</v>
      </c>
      <c r="S82" s="152" t="s">
        <v>1510</v>
      </c>
      <c r="T82" s="143" t="s">
        <v>1010</v>
      </c>
      <c r="U82" s="143" t="s">
        <v>1633</v>
      </c>
      <c r="V82" s="28" t="s">
        <v>1009</v>
      </c>
      <c r="W82" s="28" t="s">
        <v>1008</v>
      </c>
      <c r="X82" s="152" t="s">
        <v>1510</v>
      </c>
      <c r="Y82" s="28"/>
      <c r="AD82" s="28"/>
      <c r="AE82" s="28"/>
      <c r="AF82" s="28"/>
      <c r="AG82" s="28"/>
      <c r="AH82" s="28"/>
      <c r="AI82" s="28"/>
      <c r="AJ82" s="28"/>
      <c r="AK82" s="28"/>
    </row>
    <row r="83" spans="12:37" ht="12.75" customHeight="1" x14ac:dyDescent="0.25">
      <c r="L83" s="25">
        <v>15</v>
      </c>
      <c r="M83" s="28" t="s">
        <v>1006</v>
      </c>
      <c r="N83" s="28" t="s">
        <v>2139</v>
      </c>
      <c r="O83" s="28" t="s">
        <v>1007</v>
      </c>
      <c r="P83" s="28" t="s">
        <v>1012</v>
      </c>
      <c r="Q83" s="79" t="s">
        <v>1402</v>
      </c>
      <c r="R83" s="28" t="s">
        <v>1011</v>
      </c>
      <c r="S83" s="152" t="s">
        <v>1510</v>
      </c>
      <c r="T83" s="143" t="s">
        <v>1010</v>
      </c>
      <c r="U83" s="143" t="s">
        <v>1633</v>
      </c>
      <c r="V83" s="28" t="s">
        <v>1009</v>
      </c>
      <c r="W83" s="28" t="s">
        <v>1008</v>
      </c>
      <c r="X83" s="152" t="s">
        <v>1510</v>
      </c>
      <c r="Y83" s="28"/>
      <c r="AD83" s="28"/>
      <c r="AE83" s="28"/>
      <c r="AF83" s="28"/>
      <c r="AG83" s="28"/>
      <c r="AH83" s="28"/>
      <c r="AI83" s="28"/>
      <c r="AJ83" s="28"/>
      <c r="AK83" s="28"/>
    </row>
    <row r="84" spans="12:37" ht="12.75" customHeight="1" x14ac:dyDescent="0.25">
      <c r="L84" s="25">
        <v>16</v>
      </c>
      <c r="M84" s="28" t="s">
        <v>291</v>
      </c>
      <c r="N84" s="28" t="s">
        <v>2140</v>
      </c>
      <c r="O84" s="28" t="s">
        <v>293</v>
      </c>
      <c r="P84" s="28" t="s">
        <v>293</v>
      </c>
      <c r="Q84" s="71" t="s">
        <v>294</v>
      </c>
      <c r="R84" s="28" t="s">
        <v>295</v>
      </c>
      <c r="S84" s="143" t="s">
        <v>291</v>
      </c>
      <c r="T84" s="143" t="s">
        <v>1756</v>
      </c>
      <c r="U84" s="143" t="s">
        <v>291</v>
      </c>
      <c r="V84" s="28" t="s">
        <v>296</v>
      </c>
      <c r="W84" s="28" t="s">
        <v>297</v>
      </c>
      <c r="X84" s="143" t="s">
        <v>291</v>
      </c>
      <c r="Y84" s="28"/>
      <c r="AD84" s="28"/>
      <c r="AE84" s="28"/>
      <c r="AF84" s="28"/>
      <c r="AG84" s="28"/>
      <c r="AH84" s="28"/>
      <c r="AI84" s="28"/>
      <c r="AJ84" s="28"/>
      <c r="AK84" s="28"/>
    </row>
    <row r="85" spans="12:37" ht="12.75" customHeight="1" x14ac:dyDescent="0.25">
      <c r="L85" s="25">
        <v>17</v>
      </c>
      <c r="M85" s="28"/>
      <c r="N85" s="28"/>
      <c r="O85" s="28"/>
      <c r="P85" s="28"/>
      <c r="Q85" s="71"/>
      <c r="R85" s="28"/>
      <c r="S85" s="28"/>
      <c r="T85" s="152"/>
      <c r="U85" s="143"/>
      <c r="V85" s="28"/>
      <c r="W85" s="28"/>
      <c r="X85" s="152"/>
      <c r="Y85" s="28"/>
      <c r="AD85" s="28"/>
      <c r="AE85" s="28"/>
      <c r="AF85" s="28"/>
      <c r="AG85" s="28"/>
      <c r="AH85" s="28"/>
      <c r="AI85" s="28"/>
      <c r="AJ85" s="28"/>
      <c r="AK85" s="28"/>
    </row>
    <row r="86" spans="12:37" ht="12.75" customHeight="1" x14ac:dyDescent="0.25">
      <c r="L86" s="25">
        <v>18</v>
      </c>
      <c r="N86" s="28"/>
      <c r="Q86" s="31"/>
      <c r="T86"/>
      <c r="U86" s="84"/>
      <c r="X86"/>
      <c r="AD86" s="28"/>
      <c r="AE86" s="28"/>
      <c r="AF86" s="28"/>
      <c r="AG86" s="28"/>
      <c r="AH86" s="28"/>
      <c r="AI86" s="28"/>
      <c r="AJ86" s="28"/>
      <c r="AK86" s="28"/>
    </row>
    <row r="87" spans="12:37" ht="12.75" customHeight="1" x14ac:dyDescent="0.25">
      <c r="L87" s="25">
        <v>19</v>
      </c>
      <c r="M87" s="25" t="s">
        <v>1179</v>
      </c>
      <c r="N87" s="28" t="s">
        <v>2141</v>
      </c>
      <c r="O87" s="25" t="s">
        <v>299</v>
      </c>
      <c r="P87" s="25" t="s">
        <v>300</v>
      </c>
      <c r="Q87" s="74" t="s">
        <v>1403</v>
      </c>
      <c r="R87" s="25" t="s">
        <v>302</v>
      </c>
      <c r="S87" s="84" t="s">
        <v>1511</v>
      </c>
      <c r="T87" s="25" t="s">
        <v>1757</v>
      </c>
      <c r="U87" s="84" t="s">
        <v>1634</v>
      </c>
      <c r="V87" s="25" t="s">
        <v>810</v>
      </c>
      <c r="W87" s="25" t="s">
        <v>725</v>
      </c>
      <c r="X87" s="84" t="s">
        <v>1511</v>
      </c>
      <c r="AD87" s="28"/>
      <c r="AE87" s="28"/>
      <c r="AF87" s="28"/>
      <c r="AG87" s="28"/>
      <c r="AH87" s="28"/>
      <c r="AI87" s="28"/>
      <c r="AJ87" s="28"/>
      <c r="AK87" s="28"/>
    </row>
    <row r="88" spans="12:37" ht="12.75" customHeight="1" x14ac:dyDescent="0.25">
      <c r="L88" s="25">
        <v>20</v>
      </c>
      <c r="M88" s="25" t="s">
        <v>303</v>
      </c>
      <c r="N88" s="28" t="s">
        <v>2142</v>
      </c>
      <c r="O88" s="25" t="s">
        <v>304</v>
      </c>
      <c r="P88" s="25" t="s">
        <v>305</v>
      </c>
      <c r="Q88" s="75" t="s">
        <v>1404</v>
      </c>
      <c r="R88" s="25" t="s">
        <v>306</v>
      </c>
      <c r="S88" s="84" t="s">
        <v>1512</v>
      </c>
      <c r="T88" s="25" t="s">
        <v>1758</v>
      </c>
      <c r="U88" s="84" t="s">
        <v>1635</v>
      </c>
      <c r="V88" s="25" t="s">
        <v>811</v>
      </c>
      <c r="W88" s="25" t="s">
        <v>307</v>
      </c>
      <c r="X88" s="84" t="s">
        <v>1512</v>
      </c>
      <c r="AD88" s="28"/>
      <c r="AE88" s="28"/>
      <c r="AF88" s="28"/>
      <c r="AG88" s="28"/>
      <c r="AH88" s="28"/>
      <c r="AI88" s="28"/>
      <c r="AJ88" s="28"/>
      <c r="AK88" s="28"/>
    </row>
    <row r="89" spans="12:37" ht="12.75" customHeight="1" x14ac:dyDescent="0.25">
      <c r="L89" s="25">
        <v>21</v>
      </c>
      <c r="N89" s="28"/>
      <c r="Q89" s="31"/>
      <c r="S89"/>
      <c r="U89" s="84"/>
      <c r="X89"/>
      <c r="AD89" s="28"/>
      <c r="AE89" s="28"/>
      <c r="AF89" s="28"/>
      <c r="AG89" s="28"/>
      <c r="AH89" s="28"/>
      <c r="AI89" s="28"/>
      <c r="AJ89" s="28"/>
      <c r="AK89" s="28"/>
    </row>
    <row r="90" spans="12:37" ht="12.75" customHeight="1" x14ac:dyDescent="0.25">
      <c r="L90" s="25">
        <v>22</v>
      </c>
      <c r="N90" s="28"/>
      <c r="Q90" s="31"/>
      <c r="S90"/>
      <c r="U90" s="84"/>
      <c r="X90"/>
      <c r="AD90" s="28"/>
      <c r="AE90" s="28"/>
      <c r="AF90" s="28"/>
      <c r="AG90" s="28"/>
      <c r="AH90" s="28"/>
      <c r="AI90" s="28"/>
      <c r="AJ90" s="28"/>
      <c r="AK90" s="28"/>
    </row>
    <row r="91" spans="12:37" ht="12.75" customHeight="1" x14ac:dyDescent="0.25">
      <c r="L91" s="25">
        <v>23</v>
      </c>
      <c r="M91" s="25" t="s">
        <v>308</v>
      </c>
      <c r="N91" s="28" t="s">
        <v>2143</v>
      </c>
      <c r="O91" s="25" t="s">
        <v>309</v>
      </c>
      <c r="P91" s="25" t="s">
        <v>310</v>
      </c>
      <c r="Q91" s="31" t="s">
        <v>311</v>
      </c>
      <c r="R91" s="25" t="s">
        <v>312</v>
      </c>
      <c r="S91" s="84" t="s">
        <v>1513</v>
      </c>
      <c r="T91" s="25" t="s">
        <v>1759</v>
      </c>
      <c r="U91" s="84" t="s">
        <v>313</v>
      </c>
      <c r="V91" s="25" t="s">
        <v>314</v>
      </c>
      <c r="W91" s="25" t="s">
        <v>315</v>
      </c>
      <c r="X91" s="84" t="s">
        <v>1513</v>
      </c>
      <c r="AD91" s="28"/>
      <c r="AE91" s="28"/>
      <c r="AF91" s="28"/>
      <c r="AG91" s="28"/>
      <c r="AH91" s="28"/>
      <c r="AI91" s="28"/>
      <c r="AJ91" s="28"/>
      <c r="AK91" s="28"/>
    </row>
    <row r="92" spans="12:37" ht="30" customHeight="1" x14ac:dyDescent="0.25">
      <c r="L92" s="25">
        <v>24</v>
      </c>
      <c r="M92" s="33" t="s">
        <v>883</v>
      </c>
      <c r="N92" s="33" t="s">
        <v>2144</v>
      </c>
      <c r="O92" s="33" t="s">
        <v>440</v>
      </c>
      <c r="P92" s="33" t="s">
        <v>438</v>
      </c>
      <c r="Q92" s="76" t="s">
        <v>508</v>
      </c>
      <c r="R92" s="33" t="s">
        <v>509</v>
      </c>
      <c r="S92" s="33" t="s">
        <v>439</v>
      </c>
      <c r="T92" s="87" t="s">
        <v>507</v>
      </c>
      <c r="U92" s="87" t="s">
        <v>2074</v>
      </c>
      <c r="V92" s="33" t="s">
        <v>510</v>
      </c>
      <c r="W92" s="33" t="s">
        <v>511</v>
      </c>
      <c r="X92" s="35" t="s">
        <v>970</v>
      </c>
      <c r="Y92" s="33" t="s">
        <v>512</v>
      </c>
      <c r="Z92" s="33" t="s">
        <v>513</v>
      </c>
      <c r="AA92" s="33"/>
      <c r="AB92" s="33"/>
      <c r="AC92" s="33"/>
      <c r="AD92" s="35"/>
      <c r="AE92" s="35"/>
      <c r="AF92" s="35"/>
      <c r="AG92" s="35"/>
      <c r="AH92" s="35"/>
      <c r="AI92" s="35"/>
      <c r="AJ92" s="35"/>
      <c r="AK92" s="35"/>
    </row>
    <row r="93" spans="12:37" ht="12.75" customHeight="1" x14ac:dyDescent="0.25">
      <c r="L93" s="25">
        <v>25</v>
      </c>
      <c r="Q93" s="31"/>
      <c r="T93"/>
      <c r="U93" s="84"/>
      <c r="AD93" s="28"/>
      <c r="AE93" s="28"/>
      <c r="AF93" s="28"/>
      <c r="AG93" s="28"/>
      <c r="AH93" s="28"/>
      <c r="AI93" s="28"/>
      <c r="AJ93" s="28"/>
      <c r="AK93" s="28"/>
    </row>
    <row r="94" spans="12:37" ht="12.75" customHeight="1" x14ac:dyDescent="0.25">
      <c r="L94" s="25">
        <v>26</v>
      </c>
      <c r="M94" s="28"/>
      <c r="N94" s="28"/>
      <c r="O94" s="28"/>
      <c r="P94" s="28"/>
      <c r="Q94" s="71"/>
      <c r="R94" s="28"/>
      <c r="S94" s="28"/>
      <c r="T94" s="152"/>
      <c r="U94" s="143"/>
      <c r="V94" s="28"/>
      <c r="W94" s="28"/>
      <c r="X94" s="28"/>
      <c r="Y94" s="28"/>
      <c r="Z94" s="28"/>
      <c r="AA94" s="28"/>
      <c r="AB94" s="28"/>
      <c r="AD94" s="28"/>
      <c r="AE94" s="28"/>
      <c r="AF94" s="28"/>
      <c r="AG94" s="28"/>
      <c r="AH94" s="28"/>
      <c r="AI94" s="28"/>
      <c r="AJ94" s="28"/>
      <c r="AK94" s="28"/>
    </row>
    <row r="95" spans="12:37" ht="12.75" customHeight="1" x14ac:dyDescent="0.25">
      <c r="L95" s="25">
        <v>27</v>
      </c>
      <c r="M95" s="28" t="s">
        <v>2703</v>
      </c>
      <c r="N95" s="28" t="s">
        <v>441</v>
      </c>
      <c r="O95" s="28" t="s">
        <v>442</v>
      </c>
      <c r="P95" s="28" t="s">
        <v>443</v>
      </c>
      <c r="Q95" s="218" t="s">
        <v>2622</v>
      </c>
      <c r="R95" s="28" t="s">
        <v>444</v>
      </c>
      <c r="S95" s="143" t="s">
        <v>1514</v>
      </c>
      <c r="T95" s="28" t="s">
        <v>1760</v>
      </c>
      <c r="U95" s="143" t="s">
        <v>2075</v>
      </c>
      <c r="V95" s="28" t="s">
        <v>1139</v>
      </c>
      <c r="W95" s="28" t="s">
        <v>714</v>
      </c>
      <c r="X95" s="143" t="s">
        <v>1514</v>
      </c>
      <c r="Y95" s="28"/>
      <c r="Z95" s="28"/>
      <c r="AA95" s="28"/>
      <c r="AB95" s="28"/>
      <c r="AD95" s="28"/>
      <c r="AE95" s="28"/>
      <c r="AF95" s="28"/>
      <c r="AG95" s="28"/>
      <c r="AH95" s="28"/>
      <c r="AI95" s="28"/>
      <c r="AJ95" s="28"/>
      <c r="AK95" s="28"/>
    </row>
    <row r="96" spans="12:37" ht="12.75" customHeight="1" x14ac:dyDescent="0.25">
      <c r="L96" s="25">
        <v>28</v>
      </c>
      <c r="M96" s="28" t="s">
        <v>291</v>
      </c>
      <c r="N96" s="28" t="s">
        <v>292</v>
      </c>
      <c r="O96" s="28" t="s">
        <v>293</v>
      </c>
      <c r="P96" s="28" t="s">
        <v>293</v>
      </c>
      <c r="Q96" s="71" t="s">
        <v>294</v>
      </c>
      <c r="R96" s="28" t="s">
        <v>295</v>
      </c>
      <c r="S96" s="143" t="s">
        <v>291</v>
      </c>
      <c r="T96" s="28" t="s">
        <v>1756</v>
      </c>
      <c r="U96" s="143" t="s">
        <v>291</v>
      </c>
      <c r="V96" s="28" t="s">
        <v>296</v>
      </c>
      <c r="W96" s="28" t="s">
        <v>297</v>
      </c>
      <c r="X96" s="143" t="s">
        <v>291</v>
      </c>
      <c r="Y96" s="28"/>
      <c r="Z96" s="28"/>
      <c r="AA96" s="28"/>
      <c r="AB96" s="28"/>
      <c r="AD96" s="28"/>
      <c r="AE96" s="28"/>
      <c r="AF96" s="28"/>
      <c r="AG96" s="28"/>
      <c r="AH96" s="28"/>
      <c r="AI96" s="28"/>
      <c r="AJ96" s="28"/>
      <c r="AK96" s="28"/>
    </row>
    <row r="97" spans="12:38" ht="12.75" customHeight="1" x14ac:dyDescent="0.25">
      <c r="L97" s="25">
        <v>29</v>
      </c>
      <c r="M97" s="28" t="s">
        <v>2034</v>
      </c>
      <c r="N97" s="28" t="s">
        <v>2035</v>
      </c>
      <c r="O97" s="28" t="s">
        <v>2036</v>
      </c>
      <c r="P97" s="28" t="s">
        <v>2063</v>
      </c>
      <c r="Q97" s="219" t="s">
        <v>2635</v>
      </c>
      <c r="R97" s="28"/>
      <c r="S97" s="143" t="s">
        <v>2040</v>
      </c>
      <c r="T97" s="71" t="s">
        <v>2096</v>
      </c>
      <c r="U97" s="143"/>
      <c r="V97" s="28"/>
      <c r="W97" s="28"/>
      <c r="X97" s="143" t="s">
        <v>2040</v>
      </c>
      <c r="Y97" s="28"/>
      <c r="Z97" s="28"/>
      <c r="AA97" s="28"/>
      <c r="AB97" s="28"/>
      <c r="AD97" s="28"/>
      <c r="AE97" s="28"/>
      <c r="AF97" s="28"/>
      <c r="AG97" s="28"/>
      <c r="AH97" s="28"/>
      <c r="AI97" s="28"/>
      <c r="AJ97" s="28"/>
      <c r="AK97" s="28"/>
    </row>
    <row r="98" spans="12:38" ht="12.75" customHeight="1" x14ac:dyDescent="0.25">
      <c r="L98" s="25">
        <v>30</v>
      </c>
      <c r="M98" s="71" t="s">
        <v>2198</v>
      </c>
      <c r="N98" s="71" t="s">
        <v>2199</v>
      </c>
      <c r="O98" s="71" t="s">
        <v>2200</v>
      </c>
      <c r="P98" s="71" t="s">
        <v>2201</v>
      </c>
      <c r="Q98" s="71" t="s">
        <v>2202</v>
      </c>
      <c r="R98" s="28"/>
      <c r="S98" s="162" t="s">
        <v>2239</v>
      </c>
      <c r="T98" s="71" t="s">
        <v>2097</v>
      </c>
      <c r="U98" s="160" t="s">
        <v>2128</v>
      </c>
      <c r="V98" s="28"/>
      <c r="W98" s="28"/>
      <c r="X98" s="162" t="s">
        <v>2239</v>
      </c>
      <c r="Y98" s="28"/>
      <c r="Z98" s="28"/>
      <c r="AA98" s="28"/>
      <c r="AB98" s="28"/>
      <c r="AD98" s="28"/>
      <c r="AE98" s="28"/>
      <c r="AF98" s="28"/>
      <c r="AG98" s="28"/>
      <c r="AH98" s="28"/>
      <c r="AI98" s="28"/>
      <c r="AJ98" s="28"/>
      <c r="AK98" s="28"/>
    </row>
    <row r="99" spans="12:38" ht="12.75" customHeight="1" x14ac:dyDescent="0.25">
      <c r="L99" s="25">
        <v>31</v>
      </c>
      <c r="M99" s="28" t="s">
        <v>298</v>
      </c>
      <c r="N99" s="28" t="s">
        <v>2141</v>
      </c>
      <c r="O99" s="28" t="s">
        <v>299</v>
      </c>
      <c r="P99" s="28" t="s">
        <v>300</v>
      </c>
      <c r="Q99" s="71" t="s">
        <v>301</v>
      </c>
      <c r="R99" s="28" t="s">
        <v>302</v>
      </c>
      <c r="S99" s="143" t="s">
        <v>1515</v>
      </c>
      <c r="T99" s="28" t="s">
        <v>1761</v>
      </c>
      <c r="U99" s="143" t="s">
        <v>1636</v>
      </c>
      <c r="V99" s="28" t="s">
        <v>810</v>
      </c>
      <c r="W99" s="28" t="s">
        <v>725</v>
      </c>
      <c r="X99" s="143" t="s">
        <v>1515</v>
      </c>
      <c r="Y99" s="28"/>
      <c r="Z99" s="28"/>
      <c r="AA99" s="28"/>
      <c r="AB99" s="28"/>
      <c r="AD99" s="28"/>
      <c r="AE99" s="28"/>
      <c r="AF99" s="28"/>
      <c r="AG99" s="28"/>
      <c r="AH99" s="28"/>
      <c r="AI99" s="28"/>
      <c r="AJ99" s="28"/>
      <c r="AK99" s="28"/>
    </row>
    <row r="100" spans="12:38" ht="12.75" customHeight="1" x14ac:dyDescent="0.25">
      <c r="L100" s="25">
        <v>32</v>
      </c>
      <c r="M100" s="28" t="s">
        <v>303</v>
      </c>
      <c r="N100" s="28" t="s">
        <v>2142</v>
      </c>
      <c r="O100" s="28" t="s">
        <v>304</v>
      </c>
      <c r="P100" s="28" t="s">
        <v>305</v>
      </c>
      <c r="Q100" s="79" t="s">
        <v>1404</v>
      </c>
      <c r="R100" s="28" t="s">
        <v>306</v>
      </c>
      <c r="S100" s="143" t="s">
        <v>1516</v>
      </c>
      <c r="T100" s="28" t="s">
        <v>1758</v>
      </c>
      <c r="U100" s="143" t="s">
        <v>1635</v>
      </c>
      <c r="V100" s="28" t="s">
        <v>811</v>
      </c>
      <c r="W100" s="28" t="s">
        <v>307</v>
      </c>
      <c r="X100" s="143" t="s">
        <v>1516</v>
      </c>
      <c r="Y100" s="28"/>
      <c r="Z100" s="28"/>
      <c r="AA100" s="28"/>
      <c r="AB100" s="28"/>
      <c r="AD100" s="28"/>
      <c r="AE100" s="28"/>
      <c r="AF100" s="28"/>
      <c r="AG100" s="28"/>
      <c r="AH100" s="28"/>
      <c r="AI100" s="28"/>
      <c r="AJ100" s="28"/>
      <c r="AK100" s="28"/>
    </row>
    <row r="101" spans="12:38" ht="12.75" customHeight="1" x14ac:dyDescent="0.25">
      <c r="L101" s="25">
        <v>33</v>
      </c>
      <c r="M101" s="28" t="s">
        <v>1376</v>
      </c>
      <c r="N101" s="28" t="s">
        <v>1377</v>
      </c>
      <c r="O101" s="28" t="s">
        <v>1378</v>
      </c>
      <c r="P101" s="28" t="s">
        <v>1379</v>
      </c>
      <c r="Q101" s="71" t="s">
        <v>1380</v>
      </c>
      <c r="R101" s="28"/>
      <c r="S101" s="143" t="s">
        <v>1517</v>
      </c>
      <c r="T101" s="71" t="s">
        <v>2098</v>
      </c>
      <c r="U101" s="143" t="s">
        <v>1637</v>
      </c>
      <c r="V101" s="28"/>
      <c r="W101" s="28"/>
      <c r="X101" s="143" t="s">
        <v>1517</v>
      </c>
      <c r="Y101" s="28"/>
      <c r="Z101" s="28"/>
      <c r="AA101" s="28"/>
      <c r="AB101" s="28"/>
      <c r="AD101" s="28"/>
      <c r="AE101" s="28"/>
      <c r="AF101" s="28"/>
      <c r="AG101" s="28"/>
      <c r="AH101" s="28"/>
      <c r="AI101" s="28"/>
      <c r="AJ101" s="28"/>
      <c r="AK101" s="28"/>
    </row>
    <row r="102" spans="12:38" ht="12.75" customHeight="1" x14ac:dyDescent="0.25">
      <c r="L102" s="25">
        <v>34</v>
      </c>
      <c r="M102" s="28" t="s">
        <v>1381</v>
      </c>
      <c r="N102" s="28" t="s">
        <v>1382</v>
      </c>
      <c r="O102" s="28" t="s">
        <v>1383</v>
      </c>
      <c r="P102" s="28" t="s">
        <v>1384</v>
      </c>
      <c r="Q102" s="71" t="s">
        <v>1385</v>
      </c>
      <c r="R102" s="28"/>
      <c r="S102" s="143" t="s">
        <v>1518</v>
      </c>
      <c r="T102" s="71" t="s">
        <v>2099</v>
      </c>
      <c r="U102" s="143" t="s">
        <v>1638</v>
      </c>
      <c r="V102" s="28"/>
      <c r="W102" s="28"/>
      <c r="X102" s="143" t="s">
        <v>1518</v>
      </c>
      <c r="Y102" s="28"/>
      <c r="Z102" s="28"/>
      <c r="AA102" s="28"/>
      <c r="AB102" s="28"/>
      <c r="AD102" s="28"/>
      <c r="AE102" s="28"/>
      <c r="AF102" s="28"/>
      <c r="AG102" s="28"/>
      <c r="AH102" s="28"/>
      <c r="AI102" s="28"/>
      <c r="AJ102" s="28"/>
      <c r="AK102" s="28"/>
    </row>
    <row r="103" spans="12:38" ht="12.75" customHeight="1" x14ac:dyDescent="0.25">
      <c r="L103" s="25">
        <v>35</v>
      </c>
      <c r="M103" s="28" t="s">
        <v>308</v>
      </c>
      <c r="N103" s="28" t="s">
        <v>2143</v>
      </c>
      <c r="O103" s="28" t="s">
        <v>309</v>
      </c>
      <c r="P103" s="28" t="s">
        <v>310</v>
      </c>
      <c r="Q103" s="71" t="s">
        <v>311</v>
      </c>
      <c r="R103" s="28" t="s">
        <v>312</v>
      </c>
      <c r="S103" s="143" t="s">
        <v>1513</v>
      </c>
      <c r="T103" s="28" t="s">
        <v>1759</v>
      </c>
      <c r="U103" s="143" t="s">
        <v>313</v>
      </c>
      <c r="V103" s="28" t="s">
        <v>314</v>
      </c>
      <c r="W103" s="28" t="s">
        <v>315</v>
      </c>
      <c r="X103" s="143" t="s">
        <v>1513</v>
      </c>
      <c r="Y103" s="28"/>
      <c r="Z103" s="28"/>
      <c r="AA103" s="28"/>
      <c r="AB103" s="28"/>
      <c r="AD103" s="28"/>
      <c r="AE103" s="28"/>
      <c r="AF103" s="28"/>
      <c r="AG103" s="28"/>
      <c r="AH103" s="28"/>
      <c r="AI103" s="28"/>
      <c r="AJ103" s="28"/>
      <c r="AK103" s="28"/>
    </row>
    <row r="104" spans="12:38" ht="60" customHeight="1" x14ac:dyDescent="0.25">
      <c r="L104" s="25">
        <v>36</v>
      </c>
      <c r="M104" s="71" t="s">
        <v>2214</v>
      </c>
      <c r="N104" s="71" t="s">
        <v>2215</v>
      </c>
      <c r="O104" s="71" t="s">
        <v>2216</v>
      </c>
      <c r="P104" s="71" t="s">
        <v>2217</v>
      </c>
      <c r="Q104" s="219" t="s">
        <v>2598</v>
      </c>
      <c r="R104" s="28" t="s">
        <v>2229</v>
      </c>
      <c r="S104" s="143" t="s">
        <v>2218</v>
      </c>
      <c r="T104" s="71" t="s">
        <v>2227</v>
      </c>
      <c r="U104" s="143" t="s">
        <v>2228</v>
      </c>
      <c r="V104" s="28" t="s">
        <v>542</v>
      </c>
      <c r="W104" s="28" t="s">
        <v>543</v>
      </c>
      <c r="X104" s="143" t="s">
        <v>2218</v>
      </c>
      <c r="Y104" s="28" t="s">
        <v>544</v>
      </c>
      <c r="Z104" s="28" t="s">
        <v>545</v>
      </c>
      <c r="AA104" s="28"/>
      <c r="AB104" s="28"/>
      <c r="AD104" s="28"/>
      <c r="AE104" s="28"/>
      <c r="AF104" s="28"/>
      <c r="AG104" s="28"/>
      <c r="AH104" s="28"/>
      <c r="AI104" s="28"/>
      <c r="AJ104" s="28"/>
      <c r="AK104" s="28"/>
    </row>
    <row r="105" spans="12:38" ht="12.75" customHeight="1" x14ac:dyDescent="0.25">
      <c r="L105" s="25">
        <v>37</v>
      </c>
      <c r="M105" s="28" t="s">
        <v>1369</v>
      </c>
      <c r="N105" s="28" t="s">
        <v>1361</v>
      </c>
      <c r="O105" s="28" t="s">
        <v>1362</v>
      </c>
      <c r="P105" s="28" t="s">
        <v>1363</v>
      </c>
      <c r="Q105" s="71" t="s">
        <v>1364</v>
      </c>
      <c r="R105" s="28" t="s">
        <v>1161</v>
      </c>
      <c r="S105" s="143" t="s">
        <v>1519</v>
      </c>
      <c r="T105" s="71" t="s">
        <v>2100</v>
      </c>
      <c r="U105" s="143" t="s">
        <v>1639</v>
      </c>
      <c r="V105" s="28" t="s">
        <v>1162</v>
      </c>
      <c r="W105" s="28" t="s">
        <v>727</v>
      </c>
      <c r="X105" s="143" t="s">
        <v>1519</v>
      </c>
      <c r="Y105" s="28"/>
      <c r="Z105" s="28"/>
      <c r="AA105" s="28"/>
      <c r="AB105" s="28"/>
      <c r="AD105" s="28"/>
      <c r="AE105" s="28"/>
      <c r="AF105" s="28"/>
      <c r="AG105" s="28"/>
      <c r="AH105" s="28"/>
      <c r="AI105" s="28"/>
      <c r="AJ105" s="28"/>
      <c r="AK105" s="28"/>
    </row>
    <row r="106" spans="12:38" ht="12.75" customHeight="1" x14ac:dyDescent="0.25">
      <c r="L106" s="25">
        <v>38</v>
      </c>
      <c r="M106" s="28" t="s">
        <v>1370</v>
      </c>
      <c r="N106" s="28" t="s">
        <v>1365</v>
      </c>
      <c r="O106" s="28" t="s">
        <v>1366</v>
      </c>
      <c r="P106" s="28" t="s">
        <v>1367</v>
      </c>
      <c r="Q106" s="71" t="s">
        <v>1368</v>
      </c>
      <c r="R106" s="28" t="s">
        <v>1159</v>
      </c>
      <c r="S106" s="143" t="s">
        <v>1520</v>
      </c>
      <c r="T106" s="71" t="s">
        <v>2101</v>
      </c>
      <c r="U106" s="143" t="s">
        <v>1640</v>
      </c>
      <c r="V106" s="28" t="s">
        <v>1160</v>
      </c>
      <c r="W106" s="28" t="s">
        <v>726</v>
      </c>
      <c r="X106" s="143" t="s">
        <v>1520</v>
      </c>
      <c r="Y106" s="28"/>
      <c r="Z106" s="28"/>
      <c r="AA106" s="28"/>
      <c r="AB106" s="28"/>
      <c r="AD106" s="28"/>
      <c r="AE106" s="28"/>
      <c r="AF106" s="28"/>
      <c r="AG106" s="28"/>
      <c r="AH106" s="28"/>
      <c r="AI106" s="28"/>
      <c r="AJ106" s="28"/>
      <c r="AK106" s="28"/>
    </row>
    <row r="107" spans="12:38" ht="12.75" customHeight="1" x14ac:dyDescent="0.25">
      <c r="L107" s="25">
        <v>39</v>
      </c>
      <c r="M107" s="28" t="s">
        <v>1371</v>
      </c>
      <c r="N107" s="28" t="s">
        <v>1372</v>
      </c>
      <c r="O107" s="28" t="s">
        <v>1373</v>
      </c>
      <c r="P107" s="28" t="s">
        <v>1374</v>
      </c>
      <c r="Q107" s="71" t="s">
        <v>1375</v>
      </c>
      <c r="R107" s="28" t="s">
        <v>1161</v>
      </c>
      <c r="S107" s="143" t="s">
        <v>1521</v>
      </c>
      <c r="T107" s="71" t="s">
        <v>2102</v>
      </c>
      <c r="U107" s="143" t="s">
        <v>1641</v>
      </c>
      <c r="V107" s="28" t="s">
        <v>1162</v>
      </c>
      <c r="W107" s="28" t="s">
        <v>727</v>
      </c>
      <c r="X107" s="143" t="s">
        <v>1521</v>
      </c>
      <c r="Y107" s="28"/>
      <c r="Z107" s="28"/>
      <c r="AA107" s="28"/>
      <c r="AB107" s="28"/>
      <c r="AD107" s="28"/>
      <c r="AE107" s="28"/>
      <c r="AF107" s="28"/>
      <c r="AG107" s="28"/>
      <c r="AH107" s="28"/>
      <c r="AI107" s="28"/>
      <c r="AJ107" s="28"/>
      <c r="AK107" s="28"/>
    </row>
    <row r="108" spans="12:38" ht="12.75" customHeight="1" x14ac:dyDescent="0.25">
      <c r="L108" s="25">
        <v>40</v>
      </c>
      <c r="M108" s="28" t="s">
        <v>79</v>
      </c>
      <c r="N108" s="28" t="s">
        <v>316</v>
      </c>
      <c r="O108" s="28" t="s">
        <v>317</v>
      </c>
      <c r="P108" s="28" t="s">
        <v>318</v>
      </c>
      <c r="Q108" s="71" t="s">
        <v>319</v>
      </c>
      <c r="R108" s="28" t="s">
        <v>320</v>
      </c>
      <c r="S108" s="143" t="s">
        <v>1522</v>
      </c>
      <c r="T108" s="28" t="s">
        <v>1762</v>
      </c>
      <c r="U108" s="143" t="s">
        <v>1642</v>
      </c>
      <c r="V108" s="28" t="s">
        <v>321</v>
      </c>
      <c r="W108" s="28" t="s">
        <v>322</v>
      </c>
      <c r="X108" s="143" t="s">
        <v>1522</v>
      </c>
      <c r="Y108" s="28"/>
      <c r="Z108" s="28"/>
      <c r="AA108" s="28"/>
      <c r="AB108" s="28"/>
      <c r="AD108" s="28"/>
      <c r="AE108" s="28"/>
      <c r="AF108" s="28"/>
      <c r="AG108" s="28"/>
      <c r="AH108" s="28"/>
      <c r="AI108" s="28"/>
      <c r="AJ108" s="28"/>
      <c r="AK108" s="28"/>
    </row>
    <row r="109" spans="12:38" ht="12.75" customHeight="1" x14ac:dyDescent="0.25">
      <c r="L109" s="25">
        <v>41</v>
      </c>
      <c r="M109" s="28" t="s">
        <v>291</v>
      </c>
      <c r="N109" s="28" t="s">
        <v>2140</v>
      </c>
      <c r="O109" s="28" t="s">
        <v>293</v>
      </c>
      <c r="P109" s="28" t="s">
        <v>293</v>
      </c>
      <c r="Q109" s="218" t="s">
        <v>2626</v>
      </c>
      <c r="R109" s="28" t="s">
        <v>295</v>
      </c>
      <c r="S109" s="143" t="s">
        <v>291</v>
      </c>
      <c r="T109" s="28" t="s">
        <v>1756</v>
      </c>
      <c r="U109" s="143" t="s">
        <v>291</v>
      </c>
      <c r="V109" s="28" t="s">
        <v>296</v>
      </c>
      <c r="W109" s="28" t="s">
        <v>297</v>
      </c>
      <c r="X109" s="143" t="s">
        <v>291</v>
      </c>
      <c r="Y109" s="28"/>
      <c r="Z109" s="28"/>
      <c r="AA109" s="28"/>
      <c r="AB109" s="28"/>
      <c r="AD109" s="28"/>
      <c r="AE109" s="28"/>
      <c r="AF109" s="28"/>
      <c r="AG109" s="28"/>
      <c r="AH109" s="28"/>
      <c r="AI109" s="28"/>
      <c r="AJ109" s="28"/>
      <c r="AK109" s="28"/>
    </row>
    <row r="110" spans="12:38" ht="12.75" customHeight="1" x14ac:dyDescent="0.25">
      <c r="L110" s="25">
        <v>42</v>
      </c>
      <c r="M110" s="71" t="s">
        <v>1286</v>
      </c>
      <c r="N110" s="71" t="s">
        <v>2145</v>
      </c>
      <c r="O110" s="28" t="s">
        <v>1288</v>
      </c>
      <c r="P110" s="28" t="s">
        <v>1287</v>
      </c>
      <c r="Q110" s="78" t="s">
        <v>1405</v>
      </c>
      <c r="R110" s="28" t="s">
        <v>585</v>
      </c>
      <c r="S110" s="143" t="s">
        <v>1523</v>
      </c>
      <c r="T110" s="28" t="s">
        <v>1763</v>
      </c>
      <c r="U110" s="143" t="s">
        <v>1643</v>
      </c>
      <c r="V110" s="28" t="s">
        <v>812</v>
      </c>
      <c r="W110" s="28" t="s">
        <v>715</v>
      </c>
      <c r="X110" s="143" t="s">
        <v>1523</v>
      </c>
      <c r="Y110" s="28"/>
      <c r="Z110" s="28"/>
      <c r="AA110" s="28"/>
      <c r="AB110" s="28"/>
      <c r="AD110" s="28"/>
      <c r="AE110" s="28"/>
      <c r="AF110" s="28"/>
      <c r="AG110" s="28"/>
      <c r="AH110" s="28"/>
      <c r="AI110" s="28"/>
      <c r="AJ110" s="28"/>
      <c r="AK110" s="28"/>
    </row>
    <row r="111" spans="12:38" ht="94.5" customHeight="1" x14ac:dyDescent="0.25">
      <c r="L111" s="25">
        <v>43</v>
      </c>
      <c r="M111" s="71" t="s">
        <v>2213</v>
      </c>
      <c r="N111" s="71" t="s">
        <v>2219</v>
      </c>
      <c r="O111" s="71" t="s">
        <v>2220</v>
      </c>
      <c r="P111" s="71" t="s">
        <v>2221</v>
      </c>
      <c r="Q111" s="217" t="s">
        <v>2627</v>
      </c>
      <c r="R111" s="71" t="s">
        <v>2222</v>
      </c>
      <c r="S111" s="143" t="s">
        <v>2223</v>
      </c>
      <c r="T111" s="71" t="s">
        <v>2224</v>
      </c>
      <c r="U111" s="143" t="s">
        <v>2205</v>
      </c>
      <c r="V111" s="71" t="s">
        <v>2225</v>
      </c>
      <c r="W111" s="71" t="s">
        <v>2226</v>
      </c>
      <c r="X111" s="143" t="s">
        <v>2223</v>
      </c>
      <c r="Y111" s="28" t="s">
        <v>546</v>
      </c>
      <c r="Z111" s="28" t="s">
        <v>547</v>
      </c>
      <c r="AA111" s="28"/>
      <c r="AB111" s="28"/>
      <c r="AD111" s="28"/>
      <c r="AE111" s="28"/>
      <c r="AF111" s="28"/>
      <c r="AG111" s="28"/>
      <c r="AH111" s="28"/>
      <c r="AI111" s="28"/>
      <c r="AJ111" s="28"/>
      <c r="AK111" s="28"/>
      <c r="AL111" s="25" t="s">
        <v>284</v>
      </c>
    </row>
    <row r="112" spans="12:38" ht="12.75" customHeight="1" x14ac:dyDescent="0.25">
      <c r="L112" s="25">
        <v>44</v>
      </c>
      <c r="M112" s="71" t="s">
        <v>1086</v>
      </c>
      <c r="N112" s="71" t="s">
        <v>1087</v>
      </c>
      <c r="O112" s="71" t="s">
        <v>1088</v>
      </c>
      <c r="P112" s="71" t="s">
        <v>1089</v>
      </c>
      <c r="Q112" s="78" t="s">
        <v>2007</v>
      </c>
      <c r="R112" s="71" t="s">
        <v>1090</v>
      </c>
      <c r="S112" s="143" t="s">
        <v>1524</v>
      </c>
      <c r="T112" s="28" t="s">
        <v>1764</v>
      </c>
      <c r="U112" s="143" t="s">
        <v>1644</v>
      </c>
      <c r="V112" s="71" t="s">
        <v>1092</v>
      </c>
      <c r="W112" s="71" t="s">
        <v>1091</v>
      </c>
      <c r="X112" s="143" t="s">
        <v>1524</v>
      </c>
      <c r="Y112" s="28"/>
      <c r="Z112" s="28"/>
      <c r="AA112" s="28"/>
      <c r="AB112" s="28"/>
      <c r="AD112" s="28"/>
      <c r="AE112" s="28"/>
      <c r="AF112" s="28"/>
      <c r="AG112" s="28"/>
      <c r="AH112" s="28"/>
      <c r="AI112" s="28"/>
      <c r="AJ112" s="28"/>
      <c r="AK112" s="28"/>
    </row>
    <row r="113" spans="12:37" ht="12.75" customHeight="1" x14ac:dyDescent="0.25">
      <c r="L113" s="25">
        <v>45</v>
      </c>
      <c r="M113" s="71" t="s">
        <v>1080</v>
      </c>
      <c r="N113" s="71" t="s">
        <v>1080</v>
      </c>
      <c r="O113" s="71" t="s">
        <v>1080</v>
      </c>
      <c r="P113" s="71" t="s">
        <v>1080</v>
      </c>
      <c r="Q113" s="71" t="s">
        <v>1080</v>
      </c>
      <c r="R113" s="71" t="s">
        <v>1080</v>
      </c>
      <c r="S113" s="143" t="s">
        <v>1080</v>
      </c>
      <c r="T113" s="28" t="s">
        <v>1765</v>
      </c>
      <c r="U113" s="143" t="s">
        <v>1080</v>
      </c>
      <c r="V113" s="71" t="s">
        <v>1080</v>
      </c>
      <c r="W113" s="71" t="s">
        <v>1080</v>
      </c>
      <c r="X113" s="143" t="s">
        <v>1080</v>
      </c>
      <c r="Y113" s="71" t="s">
        <v>1080</v>
      </c>
      <c r="Z113" s="71" t="s">
        <v>1080</v>
      </c>
      <c r="AA113" s="71" t="s">
        <v>1080</v>
      </c>
      <c r="AB113" s="71" t="s">
        <v>1080</v>
      </c>
      <c r="AD113" s="28"/>
      <c r="AE113" s="28"/>
      <c r="AF113" s="28"/>
      <c r="AG113" s="28"/>
      <c r="AH113" s="28"/>
      <c r="AI113" s="28"/>
      <c r="AJ113" s="28"/>
      <c r="AK113" s="28"/>
    </row>
    <row r="114" spans="12:37" ht="12.75" customHeight="1" x14ac:dyDescent="0.25">
      <c r="L114" s="25">
        <v>46</v>
      </c>
      <c r="M114" s="71" t="s">
        <v>2447</v>
      </c>
      <c r="N114" s="71" t="s">
        <v>2448</v>
      </c>
      <c r="O114" s="71" t="s">
        <v>2449</v>
      </c>
      <c r="P114" s="71" t="s">
        <v>2450</v>
      </c>
      <c r="Q114" s="217" t="s">
        <v>2636</v>
      </c>
      <c r="R114" s="28" t="s">
        <v>1081</v>
      </c>
      <c r="S114" s="143" t="s">
        <v>2451</v>
      </c>
      <c r="T114" s="71" t="s">
        <v>2452</v>
      </c>
      <c r="U114" s="143" t="s">
        <v>2446</v>
      </c>
      <c r="V114" s="28" t="s">
        <v>1082</v>
      </c>
      <c r="W114" s="28" t="s">
        <v>1083</v>
      </c>
      <c r="X114" s="143" t="s">
        <v>2445</v>
      </c>
      <c r="Y114" s="28" t="s">
        <v>1084</v>
      </c>
      <c r="Z114" s="28" t="s">
        <v>1085</v>
      </c>
      <c r="AA114" s="28"/>
      <c r="AB114" s="28"/>
      <c r="AD114" s="28"/>
      <c r="AE114" s="28"/>
      <c r="AF114" s="28"/>
      <c r="AG114" s="28"/>
      <c r="AH114" s="28"/>
      <c r="AI114" s="28"/>
      <c r="AJ114" s="28"/>
      <c r="AK114" s="28"/>
    </row>
    <row r="115" spans="12:37" ht="12.75" customHeight="1" x14ac:dyDescent="0.25">
      <c r="L115" s="25">
        <v>47</v>
      </c>
      <c r="M115" s="28" t="s">
        <v>1220</v>
      </c>
      <c r="N115" s="28" t="s">
        <v>1221</v>
      </c>
      <c r="O115" s="28" t="s">
        <v>1223</v>
      </c>
      <c r="P115" s="28" t="s">
        <v>1225</v>
      </c>
      <c r="Q115" s="219" t="s">
        <v>2599</v>
      </c>
      <c r="R115" s="28" t="s">
        <v>1131</v>
      </c>
      <c r="S115" s="164" t="s">
        <v>2240</v>
      </c>
      <c r="T115" s="71" t="s">
        <v>2103</v>
      </c>
      <c r="U115" s="143" t="s">
        <v>1645</v>
      </c>
      <c r="V115" s="28" t="s">
        <v>542</v>
      </c>
      <c r="W115" s="28" t="s">
        <v>543</v>
      </c>
      <c r="X115" s="162" t="s">
        <v>2241</v>
      </c>
      <c r="Y115" s="28" t="s">
        <v>544</v>
      </c>
      <c r="Z115" s="28" t="s">
        <v>545</v>
      </c>
      <c r="AA115" s="28"/>
      <c r="AB115" s="28"/>
      <c r="AD115" s="28"/>
      <c r="AE115" s="28"/>
      <c r="AF115" s="28"/>
      <c r="AG115" s="28"/>
      <c r="AH115" s="28"/>
      <c r="AI115" s="28"/>
      <c r="AJ115" s="28"/>
      <c r="AK115" s="28"/>
    </row>
    <row r="116" spans="12:37" ht="12.75" customHeight="1" x14ac:dyDescent="0.25">
      <c r="L116" s="25">
        <v>48</v>
      </c>
      <c r="M116" s="28" t="s">
        <v>1219</v>
      </c>
      <c r="N116" s="28" t="s">
        <v>1222</v>
      </c>
      <c r="O116" s="28" t="s">
        <v>1224</v>
      </c>
      <c r="P116" s="28" t="s">
        <v>1226</v>
      </c>
      <c r="Q116" s="219" t="s">
        <v>2600</v>
      </c>
      <c r="R116" s="28"/>
      <c r="S116" s="143" t="s">
        <v>1525</v>
      </c>
      <c r="T116" s="71" t="s">
        <v>2104</v>
      </c>
      <c r="U116" s="143" t="s">
        <v>1646</v>
      </c>
      <c r="V116" s="28"/>
      <c r="W116" s="28"/>
      <c r="X116" s="143" t="s">
        <v>1525</v>
      </c>
      <c r="Y116" s="28"/>
      <c r="Z116" s="28"/>
      <c r="AA116" s="28"/>
      <c r="AB116" s="28"/>
      <c r="AD116" s="28"/>
      <c r="AE116" s="28"/>
      <c r="AF116" s="28"/>
      <c r="AG116" s="28"/>
      <c r="AH116" s="28"/>
      <c r="AI116" s="28"/>
      <c r="AJ116" s="28"/>
      <c r="AK116" s="28"/>
    </row>
    <row r="117" spans="12:37" ht="12.75" customHeight="1" x14ac:dyDescent="0.25">
      <c r="L117" s="25">
        <v>49</v>
      </c>
      <c r="M117" s="28" t="s">
        <v>1430</v>
      </c>
      <c r="N117" s="28" t="s">
        <v>1431</v>
      </c>
      <c r="O117" s="28" t="s">
        <v>1432</v>
      </c>
      <c r="P117" s="28" t="s">
        <v>1433</v>
      </c>
      <c r="Q117" s="219" t="s">
        <v>2601</v>
      </c>
      <c r="R117" s="28"/>
      <c r="S117" s="143" t="s">
        <v>1526</v>
      </c>
      <c r="T117" s="71" t="s">
        <v>2105</v>
      </c>
      <c r="U117" s="143"/>
      <c r="V117" s="28"/>
      <c r="W117" s="28"/>
      <c r="X117" s="143" t="s">
        <v>1526</v>
      </c>
      <c r="Y117" s="28"/>
      <c r="Z117" s="28"/>
      <c r="AA117" s="28"/>
      <c r="AB117" s="28"/>
      <c r="AD117" s="28"/>
      <c r="AE117" s="28"/>
      <c r="AF117" s="28"/>
      <c r="AG117" s="28"/>
      <c r="AH117" s="28"/>
      <c r="AI117" s="28"/>
      <c r="AJ117" s="28"/>
      <c r="AK117" s="28"/>
    </row>
    <row r="118" spans="12:37" ht="12.75" customHeight="1" x14ac:dyDescent="0.25">
      <c r="L118" s="25">
        <v>50</v>
      </c>
      <c r="M118" s="71" t="s">
        <v>1065</v>
      </c>
      <c r="N118" s="71" t="s">
        <v>1066</v>
      </c>
      <c r="O118" s="71" t="s">
        <v>1067</v>
      </c>
      <c r="P118" s="71" t="s">
        <v>1068</v>
      </c>
      <c r="Q118" s="217" t="s">
        <v>2602</v>
      </c>
      <c r="R118" s="71" t="s">
        <v>1069</v>
      </c>
      <c r="S118" s="143" t="s">
        <v>1063</v>
      </c>
      <c r="T118" s="28" t="s">
        <v>1766</v>
      </c>
      <c r="U118" s="143" t="s">
        <v>1647</v>
      </c>
      <c r="V118" s="71" t="s">
        <v>1064</v>
      </c>
      <c r="W118" s="71" t="s">
        <v>1062</v>
      </c>
      <c r="X118" s="143" t="s">
        <v>1063</v>
      </c>
      <c r="Y118" s="28"/>
      <c r="Z118" s="28"/>
      <c r="AA118" s="28"/>
      <c r="AB118" s="28"/>
      <c r="AD118" s="28"/>
      <c r="AE118" s="28"/>
      <c r="AF118" s="28"/>
      <c r="AG118" s="28"/>
      <c r="AH118" s="28"/>
      <c r="AI118" s="28"/>
      <c r="AJ118" s="28"/>
      <c r="AK118" s="28"/>
    </row>
    <row r="119" spans="12:37" ht="12.75" customHeight="1" x14ac:dyDescent="0.25">
      <c r="L119" s="25">
        <v>51</v>
      </c>
      <c r="M119" s="71" t="s">
        <v>882</v>
      </c>
      <c r="N119" s="71" t="s">
        <v>826</v>
      </c>
      <c r="O119" s="28" t="s">
        <v>827</v>
      </c>
      <c r="P119" s="28" t="s">
        <v>828</v>
      </c>
      <c r="Q119" s="78" t="s">
        <v>1406</v>
      </c>
      <c r="R119" s="71" t="s">
        <v>323</v>
      </c>
      <c r="S119" s="143" t="s">
        <v>1527</v>
      </c>
      <c r="T119" s="28" t="s">
        <v>1767</v>
      </c>
      <c r="U119" s="143" t="s">
        <v>1648</v>
      </c>
      <c r="V119" s="71" t="s">
        <v>829</v>
      </c>
      <c r="W119" s="71" t="s">
        <v>728</v>
      </c>
      <c r="X119" s="143" t="s">
        <v>1527</v>
      </c>
      <c r="Y119" s="28"/>
      <c r="Z119" s="28"/>
      <c r="AA119" s="28"/>
      <c r="AB119" s="28"/>
      <c r="AD119" s="28"/>
      <c r="AE119" s="28"/>
      <c r="AF119" s="28"/>
      <c r="AG119" s="28"/>
      <c r="AH119" s="28"/>
      <c r="AI119" s="28"/>
      <c r="AJ119" s="28"/>
      <c r="AK119" s="28"/>
    </row>
    <row r="120" spans="12:37" ht="12.75" customHeight="1" x14ac:dyDescent="0.25">
      <c r="L120" s="25">
        <v>52</v>
      </c>
      <c r="M120" s="71" t="s">
        <v>649</v>
      </c>
      <c r="N120" s="71" t="s">
        <v>580</v>
      </c>
      <c r="O120" s="71" t="s">
        <v>581</v>
      </c>
      <c r="P120" s="71" t="s">
        <v>582</v>
      </c>
      <c r="Q120" s="78" t="s">
        <v>1407</v>
      </c>
      <c r="R120" s="71" t="s">
        <v>583</v>
      </c>
      <c r="S120" s="143" t="s">
        <v>1605</v>
      </c>
      <c r="T120" s="28" t="s">
        <v>1768</v>
      </c>
      <c r="U120" s="143" t="s">
        <v>1649</v>
      </c>
      <c r="V120" s="71" t="s">
        <v>584</v>
      </c>
      <c r="W120" s="71" t="s">
        <v>1147</v>
      </c>
      <c r="X120" s="143" t="s">
        <v>1605</v>
      </c>
      <c r="Y120" s="28"/>
      <c r="Z120" s="28"/>
      <c r="AA120" s="28"/>
      <c r="AB120" s="28"/>
      <c r="AD120" s="28"/>
      <c r="AE120" s="28"/>
      <c r="AF120" s="28"/>
      <c r="AG120" s="28"/>
      <c r="AH120" s="28"/>
      <c r="AI120" s="28"/>
      <c r="AJ120" s="28"/>
      <c r="AK120" s="28"/>
    </row>
    <row r="121" spans="12:37" ht="12.75" customHeight="1" x14ac:dyDescent="0.25">
      <c r="L121" s="25">
        <v>53</v>
      </c>
      <c r="M121" s="28" t="s">
        <v>324</v>
      </c>
      <c r="N121" s="28" t="s">
        <v>325</v>
      </c>
      <c r="O121" s="28" t="s">
        <v>326</v>
      </c>
      <c r="P121" s="28" t="s">
        <v>327</v>
      </c>
      <c r="Q121" s="71" t="s">
        <v>328</v>
      </c>
      <c r="R121" s="28" t="s">
        <v>329</v>
      </c>
      <c r="S121" s="152" t="s">
        <v>1528</v>
      </c>
      <c r="T121" s="28" t="s">
        <v>1769</v>
      </c>
      <c r="U121" s="143" t="s">
        <v>1650</v>
      </c>
      <c r="V121" s="28" t="s">
        <v>330</v>
      </c>
      <c r="W121" s="28" t="s">
        <v>331</v>
      </c>
      <c r="X121" s="152" t="s">
        <v>1528</v>
      </c>
      <c r="Y121" s="28"/>
      <c r="Z121" s="28"/>
      <c r="AA121" s="28"/>
      <c r="AB121" s="28"/>
      <c r="AD121" s="28"/>
      <c r="AE121" s="28"/>
      <c r="AF121" s="28"/>
      <c r="AG121" s="28"/>
      <c r="AH121" s="28"/>
      <c r="AI121" s="28"/>
      <c r="AJ121" s="28"/>
      <c r="AK121" s="28"/>
    </row>
    <row r="122" spans="12:37" ht="12.75" customHeight="1" x14ac:dyDescent="0.25">
      <c r="L122" s="25">
        <v>54</v>
      </c>
      <c r="M122" s="28" t="s">
        <v>1883</v>
      </c>
      <c r="N122" s="28" t="s">
        <v>2146</v>
      </c>
      <c r="O122" s="28" t="s">
        <v>1884</v>
      </c>
      <c r="P122" s="28" t="s">
        <v>1885</v>
      </c>
      <c r="Q122" s="71" t="s">
        <v>2006</v>
      </c>
      <c r="R122" s="28"/>
      <c r="S122" s="28"/>
      <c r="T122" s="28" t="s">
        <v>2106</v>
      </c>
      <c r="U122" s="143"/>
      <c r="V122" s="28"/>
      <c r="W122" s="28"/>
      <c r="X122" s="28"/>
      <c r="Y122" s="28"/>
      <c r="Z122" s="28"/>
      <c r="AA122" s="28"/>
      <c r="AB122" s="28"/>
      <c r="AD122" s="28"/>
      <c r="AE122" s="28"/>
      <c r="AF122" s="28"/>
      <c r="AG122" s="28"/>
      <c r="AH122" s="28"/>
      <c r="AI122" s="28"/>
      <c r="AJ122" s="28"/>
      <c r="AK122" s="28"/>
    </row>
    <row r="123" spans="12:37" ht="12.75" customHeight="1" x14ac:dyDescent="0.25">
      <c r="L123" s="25">
        <v>55</v>
      </c>
      <c r="M123" s="28" t="s">
        <v>332</v>
      </c>
      <c r="N123" s="28" t="s">
        <v>333</v>
      </c>
      <c r="O123" s="28" t="s">
        <v>789</v>
      </c>
      <c r="P123" s="28" t="s">
        <v>788</v>
      </c>
      <c r="Q123" s="78" t="s">
        <v>1408</v>
      </c>
      <c r="R123" s="28" t="s">
        <v>334</v>
      </c>
      <c r="S123" s="152" t="s">
        <v>1529</v>
      </c>
      <c r="T123" s="28" t="s">
        <v>1770</v>
      </c>
      <c r="U123" s="143" t="s">
        <v>1651</v>
      </c>
      <c r="V123" s="28" t="s">
        <v>804</v>
      </c>
      <c r="W123" s="28" t="s">
        <v>335</v>
      </c>
      <c r="X123" s="152" t="s">
        <v>1529</v>
      </c>
      <c r="Y123" s="28" t="s">
        <v>969</v>
      </c>
      <c r="Z123" s="28" t="s">
        <v>968</v>
      </c>
      <c r="AA123" s="28"/>
      <c r="AB123" s="28"/>
      <c r="AD123" s="28"/>
      <c r="AE123" s="28"/>
      <c r="AF123" s="28"/>
      <c r="AG123" s="28"/>
      <c r="AH123" s="28"/>
      <c r="AI123" s="28"/>
      <c r="AJ123" s="28"/>
      <c r="AK123" s="28"/>
    </row>
    <row r="124" spans="12:37" ht="12.75" customHeight="1" x14ac:dyDescent="0.25">
      <c r="L124" s="25">
        <v>56</v>
      </c>
      <c r="M124" s="28" t="s">
        <v>514</v>
      </c>
      <c r="N124" s="28" t="s">
        <v>2147</v>
      </c>
      <c r="O124" s="28" t="s">
        <v>515</v>
      </c>
      <c r="P124" s="28" t="s">
        <v>516</v>
      </c>
      <c r="Q124" s="71" t="s">
        <v>517</v>
      </c>
      <c r="R124" s="28" t="s">
        <v>518</v>
      </c>
      <c r="S124" s="143" t="s">
        <v>1530</v>
      </c>
      <c r="T124" s="28" t="s">
        <v>519</v>
      </c>
      <c r="U124" s="143" t="s">
        <v>1652</v>
      </c>
      <c r="V124" s="28" t="s">
        <v>813</v>
      </c>
      <c r="W124" s="28" t="s">
        <v>729</v>
      </c>
      <c r="X124" s="143" t="s">
        <v>1530</v>
      </c>
      <c r="Y124" s="28" t="s">
        <v>520</v>
      </c>
      <c r="Z124" s="28" t="s">
        <v>521</v>
      </c>
      <c r="AA124" s="28"/>
      <c r="AB124" s="28"/>
      <c r="AD124" s="28"/>
      <c r="AE124" s="28"/>
      <c r="AF124" s="28"/>
      <c r="AG124" s="28"/>
      <c r="AH124" s="28"/>
      <c r="AI124" s="28"/>
      <c r="AJ124" s="28"/>
      <c r="AK124" s="28"/>
    </row>
    <row r="125" spans="12:37" ht="12.75" customHeight="1" x14ac:dyDescent="0.25">
      <c r="L125" s="25">
        <v>57</v>
      </c>
      <c r="M125" s="28" t="s">
        <v>514</v>
      </c>
      <c r="N125" s="28" t="s">
        <v>2147</v>
      </c>
      <c r="O125" s="28" t="s">
        <v>515</v>
      </c>
      <c r="P125" s="28" t="s">
        <v>516</v>
      </c>
      <c r="Q125" s="71" t="s">
        <v>517</v>
      </c>
      <c r="R125" s="28" t="s">
        <v>518</v>
      </c>
      <c r="S125" s="152" t="s">
        <v>1530</v>
      </c>
      <c r="T125" s="28" t="s">
        <v>519</v>
      </c>
      <c r="U125" s="143" t="s">
        <v>1652</v>
      </c>
      <c r="V125" s="28" t="s">
        <v>813</v>
      </c>
      <c r="W125" s="28" t="s">
        <v>729</v>
      </c>
      <c r="X125" s="152" t="s">
        <v>1530</v>
      </c>
      <c r="Y125" s="28" t="s">
        <v>520</v>
      </c>
      <c r="Z125" s="28" t="s">
        <v>521</v>
      </c>
      <c r="AA125" s="28"/>
      <c r="AB125" s="28"/>
      <c r="AD125" s="28"/>
      <c r="AE125" s="28"/>
      <c r="AF125" s="28"/>
      <c r="AG125" s="28"/>
      <c r="AH125" s="28"/>
      <c r="AI125" s="28"/>
      <c r="AJ125" s="28"/>
      <c r="AK125" s="28"/>
    </row>
    <row r="126" spans="12:37" ht="12.75" customHeight="1" x14ac:dyDescent="0.25">
      <c r="L126" s="25">
        <v>58</v>
      </c>
      <c r="M126" s="28" t="s">
        <v>707</v>
      </c>
      <c r="N126" s="71" t="s">
        <v>2148</v>
      </c>
      <c r="O126" s="71" t="s">
        <v>1106</v>
      </c>
      <c r="P126" s="71" t="s">
        <v>1112</v>
      </c>
      <c r="Q126" s="78" t="s">
        <v>2008</v>
      </c>
      <c r="R126" s="71" t="s">
        <v>445</v>
      </c>
      <c r="S126" s="143" t="s">
        <v>1531</v>
      </c>
      <c r="T126" s="28" t="s">
        <v>1771</v>
      </c>
      <c r="U126" s="143" t="s">
        <v>1653</v>
      </c>
      <c r="V126" s="71" t="s">
        <v>814</v>
      </c>
      <c r="W126" s="71" t="s">
        <v>716</v>
      </c>
      <c r="X126" s="143" t="s">
        <v>1531</v>
      </c>
      <c r="Y126" s="28" t="s">
        <v>523</v>
      </c>
      <c r="Z126" s="28"/>
      <c r="AA126" s="28"/>
      <c r="AB126" s="28"/>
      <c r="AD126" s="28"/>
      <c r="AE126" s="28"/>
      <c r="AF126" s="28"/>
      <c r="AG126" s="28"/>
      <c r="AH126" s="28"/>
      <c r="AI126" s="28"/>
      <c r="AJ126" s="28"/>
      <c r="AK126" s="28"/>
    </row>
    <row r="127" spans="12:37" ht="12.75" customHeight="1" x14ac:dyDescent="0.25">
      <c r="L127" s="25">
        <v>59</v>
      </c>
      <c r="M127" s="28" t="s">
        <v>472</v>
      </c>
      <c r="N127" s="71" t="s">
        <v>2149</v>
      </c>
      <c r="O127" s="28" t="s">
        <v>1107</v>
      </c>
      <c r="P127" s="28" t="s">
        <v>1113</v>
      </c>
      <c r="Q127" s="71" t="s">
        <v>1409</v>
      </c>
      <c r="R127" s="28" t="s">
        <v>463</v>
      </c>
      <c r="S127" s="143" t="s">
        <v>1532</v>
      </c>
      <c r="T127" s="28" t="s">
        <v>1772</v>
      </c>
      <c r="U127" s="143" t="s">
        <v>1654</v>
      </c>
      <c r="V127" s="28" t="s">
        <v>815</v>
      </c>
      <c r="W127" s="28" t="s">
        <v>717</v>
      </c>
      <c r="X127" s="143" t="s">
        <v>1532</v>
      </c>
      <c r="Y127" s="28" t="s">
        <v>461</v>
      </c>
      <c r="Z127" s="28" t="s">
        <v>967</v>
      </c>
      <c r="AA127" s="28"/>
      <c r="AB127" s="28"/>
      <c r="AD127" s="28"/>
      <c r="AE127" s="28"/>
      <c r="AF127" s="28"/>
      <c r="AG127" s="28"/>
      <c r="AH127" s="28"/>
      <c r="AI127" s="28"/>
      <c r="AJ127" s="28"/>
      <c r="AK127" s="28"/>
    </row>
    <row r="128" spans="12:37" ht="12.75" customHeight="1" x14ac:dyDescent="0.25">
      <c r="L128" s="25">
        <v>60</v>
      </c>
      <c r="M128" s="28" t="s">
        <v>472</v>
      </c>
      <c r="N128" s="71" t="s">
        <v>2149</v>
      </c>
      <c r="O128" s="28" t="s">
        <v>1107</v>
      </c>
      <c r="P128" s="28" t="s">
        <v>1113</v>
      </c>
      <c r="Q128" s="71" t="s">
        <v>1409</v>
      </c>
      <c r="R128" s="28" t="s">
        <v>463</v>
      </c>
      <c r="S128" s="143" t="s">
        <v>1532</v>
      </c>
      <c r="T128" s="28" t="s">
        <v>1772</v>
      </c>
      <c r="U128" s="143" t="s">
        <v>1654</v>
      </c>
      <c r="V128" s="28" t="s">
        <v>815</v>
      </c>
      <c r="W128" s="28" t="s">
        <v>717</v>
      </c>
      <c r="X128" s="143" t="s">
        <v>1532</v>
      </c>
      <c r="Y128" s="28" t="s">
        <v>461</v>
      </c>
      <c r="Z128" s="28" t="s">
        <v>522</v>
      </c>
      <c r="AA128" s="28"/>
      <c r="AB128" s="28"/>
      <c r="AD128" s="28"/>
      <c r="AE128" s="28"/>
      <c r="AF128" s="28"/>
      <c r="AG128" s="28"/>
      <c r="AH128" s="28"/>
      <c r="AI128" s="28"/>
      <c r="AJ128" s="28"/>
      <c r="AK128" s="28"/>
    </row>
    <row r="129" spans="12:37" ht="12.75" customHeight="1" x14ac:dyDescent="0.25">
      <c r="L129" s="25">
        <v>61</v>
      </c>
      <c r="M129" s="28" t="s">
        <v>472</v>
      </c>
      <c r="N129" s="71" t="s">
        <v>2149</v>
      </c>
      <c r="O129" s="28" t="s">
        <v>1107</v>
      </c>
      <c r="P129" s="28" t="s">
        <v>1113</v>
      </c>
      <c r="Q129" s="71" t="s">
        <v>1409</v>
      </c>
      <c r="R129" s="28" t="s">
        <v>463</v>
      </c>
      <c r="S129" s="143" t="s">
        <v>1532</v>
      </c>
      <c r="T129" s="28" t="s">
        <v>1772</v>
      </c>
      <c r="U129" s="143" t="s">
        <v>1654</v>
      </c>
      <c r="V129" s="28" t="s">
        <v>815</v>
      </c>
      <c r="W129" s="28" t="s">
        <v>717</v>
      </c>
      <c r="X129" s="143" t="s">
        <v>1532</v>
      </c>
      <c r="Y129" s="28" t="s">
        <v>461</v>
      </c>
      <c r="Z129" s="28" t="s">
        <v>462</v>
      </c>
      <c r="AA129" s="28"/>
      <c r="AB129" s="28"/>
      <c r="AD129" s="28"/>
      <c r="AE129" s="28"/>
      <c r="AF129" s="28"/>
      <c r="AG129" s="28"/>
      <c r="AH129" s="28"/>
      <c r="AI129" s="28"/>
      <c r="AJ129" s="28"/>
      <c r="AK129" s="28"/>
    </row>
    <row r="130" spans="12:37" ht="12.75" customHeight="1" x14ac:dyDescent="0.25">
      <c r="L130" s="25">
        <v>62</v>
      </c>
      <c r="M130" s="28" t="s">
        <v>472</v>
      </c>
      <c r="N130" s="71" t="s">
        <v>2149</v>
      </c>
      <c r="O130" s="28" t="s">
        <v>1107</v>
      </c>
      <c r="P130" s="28" t="s">
        <v>1113</v>
      </c>
      <c r="Q130" s="71" t="s">
        <v>1409</v>
      </c>
      <c r="R130" s="28" t="s">
        <v>463</v>
      </c>
      <c r="S130" s="143" t="s">
        <v>1532</v>
      </c>
      <c r="T130" s="28" t="s">
        <v>1772</v>
      </c>
      <c r="U130" s="143" t="s">
        <v>1654</v>
      </c>
      <c r="V130" s="28" t="s">
        <v>815</v>
      </c>
      <c r="W130" s="28" t="s">
        <v>717</v>
      </c>
      <c r="X130" s="143" t="s">
        <v>1532</v>
      </c>
      <c r="Y130" s="28" t="s">
        <v>461</v>
      </c>
      <c r="Z130" s="28" t="s">
        <v>462</v>
      </c>
      <c r="AA130" s="28"/>
      <c r="AB130" s="28"/>
      <c r="AD130" s="28"/>
      <c r="AE130" s="28"/>
      <c r="AF130" s="28"/>
      <c r="AG130" s="28"/>
      <c r="AH130" s="28"/>
      <c r="AI130" s="28"/>
      <c r="AJ130" s="28"/>
      <c r="AK130" s="28"/>
    </row>
    <row r="131" spans="12:37" ht="12.75" customHeight="1" x14ac:dyDescent="0.25">
      <c r="L131" s="25">
        <v>63</v>
      </c>
      <c r="M131" s="25" t="s">
        <v>472</v>
      </c>
      <c r="N131" s="71" t="s">
        <v>2149</v>
      </c>
      <c r="O131" s="25" t="s">
        <v>1107</v>
      </c>
      <c r="P131" s="25" t="s">
        <v>1113</v>
      </c>
      <c r="Q131" s="31" t="s">
        <v>1409</v>
      </c>
      <c r="R131" s="25" t="s">
        <v>463</v>
      </c>
      <c r="S131" s="84" t="s">
        <v>1532</v>
      </c>
      <c r="T131" s="25" t="s">
        <v>1772</v>
      </c>
      <c r="U131" s="84" t="s">
        <v>1654</v>
      </c>
      <c r="V131" s="25" t="s">
        <v>815</v>
      </c>
      <c r="W131" s="25" t="s">
        <v>717</v>
      </c>
      <c r="X131" s="84" t="s">
        <v>1532</v>
      </c>
      <c r="Y131" s="25" t="s">
        <v>461</v>
      </c>
      <c r="Z131" s="25" t="s">
        <v>462</v>
      </c>
    </row>
    <row r="132" spans="12:37" ht="12.75" customHeight="1" x14ac:dyDescent="0.25">
      <c r="T132"/>
    </row>
    <row r="133" spans="12:37" ht="12.75" customHeight="1" x14ac:dyDescent="0.25">
      <c r="M133" s="151" t="s">
        <v>345</v>
      </c>
      <c r="N133" s="151"/>
      <c r="O133" s="151"/>
      <c r="P133" s="151"/>
      <c r="Q133" s="151"/>
      <c r="R133" s="151"/>
      <c r="S133" s="151"/>
      <c r="T133" s="151"/>
      <c r="U133" s="151"/>
      <c r="V133" s="151"/>
      <c r="W133" s="151"/>
      <c r="X133" s="151"/>
      <c r="Y133" s="151"/>
      <c r="Z133" s="29"/>
      <c r="AA133" s="29"/>
      <c r="AB133" s="29"/>
      <c r="AC133" s="29"/>
      <c r="AD133" s="34"/>
      <c r="AE133" s="34"/>
      <c r="AF133" s="34"/>
      <c r="AG133" s="34"/>
      <c r="AH133" s="34"/>
      <c r="AI133" s="34"/>
      <c r="AJ133" s="34"/>
      <c r="AK133" s="34"/>
    </row>
    <row r="134" spans="12:37" ht="12.75" customHeight="1" x14ac:dyDescent="0.25">
      <c r="L134" s="28" t="s">
        <v>487</v>
      </c>
      <c r="M134" s="28" t="s">
        <v>1388</v>
      </c>
      <c r="N134" s="28" t="s">
        <v>1227</v>
      </c>
      <c r="O134" s="28" t="s">
        <v>1428</v>
      </c>
      <c r="P134" s="28" t="s">
        <v>1429</v>
      </c>
      <c r="Q134" s="71" t="s">
        <v>2637</v>
      </c>
      <c r="R134" s="28" t="s">
        <v>1070</v>
      </c>
      <c r="S134" s="143" t="s">
        <v>1606</v>
      </c>
      <c r="T134" s="143" t="s">
        <v>1773</v>
      </c>
      <c r="U134" s="143" t="s">
        <v>1655</v>
      </c>
      <c r="V134" s="28" t="s">
        <v>1071</v>
      </c>
      <c r="W134" s="28" t="s">
        <v>1072</v>
      </c>
      <c r="X134" s="143" t="s">
        <v>1606</v>
      </c>
      <c r="Y134" s="28" t="s">
        <v>1073</v>
      </c>
      <c r="Z134" s="28" t="s">
        <v>1074</v>
      </c>
    </row>
    <row r="135" spans="12:37" ht="12.75" customHeight="1" x14ac:dyDescent="0.25">
      <c r="L135" s="28" t="s">
        <v>488</v>
      </c>
      <c r="M135" s="28" t="s">
        <v>2064</v>
      </c>
      <c r="N135" s="28" t="s">
        <v>2150</v>
      </c>
      <c r="O135" s="28" t="s">
        <v>2066</v>
      </c>
      <c r="P135" s="28" t="s">
        <v>2065</v>
      </c>
      <c r="Q135" s="79" t="s">
        <v>1410</v>
      </c>
      <c r="R135" s="28" t="s">
        <v>1075</v>
      </c>
      <c r="S135" s="143" t="s">
        <v>1533</v>
      </c>
      <c r="T135" s="143" t="s">
        <v>1774</v>
      </c>
      <c r="U135" s="143" t="s">
        <v>1656</v>
      </c>
      <c r="V135" s="28" t="s">
        <v>1076</v>
      </c>
      <c r="W135" s="28" t="s">
        <v>1077</v>
      </c>
      <c r="X135" s="143" t="s">
        <v>1533</v>
      </c>
      <c r="Y135" s="28" t="s">
        <v>1078</v>
      </c>
      <c r="Z135" s="28" t="s">
        <v>1079</v>
      </c>
    </row>
    <row r="136" spans="12:37" ht="12.75" customHeight="1" x14ac:dyDescent="0.25">
      <c r="L136" s="28" t="s">
        <v>395</v>
      </c>
      <c r="M136" s="28" t="s">
        <v>652</v>
      </c>
      <c r="N136" s="71" t="s">
        <v>2151</v>
      </c>
      <c r="O136" s="28" t="s">
        <v>786</v>
      </c>
      <c r="P136" s="28" t="s">
        <v>787</v>
      </c>
      <c r="Q136" s="78" t="s">
        <v>1411</v>
      </c>
      <c r="R136" s="28" t="s">
        <v>1132</v>
      </c>
      <c r="S136" s="143" t="s">
        <v>1534</v>
      </c>
      <c r="T136" s="143" t="s">
        <v>1775</v>
      </c>
      <c r="U136" s="143" t="s">
        <v>1657</v>
      </c>
      <c r="V136" s="28" t="s">
        <v>816</v>
      </c>
      <c r="W136" s="28" t="s">
        <v>1148</v>
      </c>
      <c r="X136" s="143" t="s">
        <v>1534</v>
      </c>
      <c r="Y136" s="28" t="s">
        <v>653</v>
      </c>
      <c r="Z136" s="28" t="s">
        <v>654</v>
      </c>
    </row>
    <row r="137" spans="12:37" ht="12.75" customHeight="1" x14ac:dyDescent="0.25">
      <c r="L137" s="28" t="s">
        <v>133</v>
      </c>
      <c r="M137" s="28" t="s">
        <v>133</v>
      </c>
      <c r="N137" s="28" t="s">
        <v>336</v>
      </c>
      <c r="O137" s="28" t="s">
        <v>337</v>
      </c>
      <c r="P137" s="28" t="s">
        <v>338</v>
      </c>
      <c r="Q137" s="71" t="s">
        <v>339</v>
      </c>
      <c r="R137" s="28" t="s">
        <v>340</v>
      </c>
      <c r="S137" s="143" t="s">
        <v>341</v>
      </c>
      <c r="T137" s="143" t="s">
        <v>342</v>
      </c>
      <c r="U137" s="143" t="s">
        <v>340</v>
      </c>
      <c r="V137" s="28" t="s">
        <v>343</v>
      </c>
      <c r="W137" s="28" t="s">
        <v>344</v>
      </c>
      <c r="X137" s="143" t="s">
        <v>341</v>
      </c>
      <c r="Y137" s="28" t="s">
        <v>340</v>
      </c>
      <c r="Z137" s="28" t="s">
        <v>524</v>
      </c>
    </row>
    <row r="138" spans="12:37" ht="12.75" customHeight="1" x14ac:dyDescent="0.25">
      <c r="L138" s="28" t="s">
        <v>394</v>
      </c>
      <c r="M138" s="28" t="s">
        <v>396</v>
      </c>
      <c r="N138" s="28" t="s">
        <v>397</v>
      </c>
      <c r="O138" s="28" t="s">
        <v>401</v>
      </c>
      <c r="P138" s="28" t="s">
        <v>402</v>
      </c>
      <c r="Q138" s="71" t="s">
        <v>404</v>
      </c>
      <c r="R138" s="28" t="s">
        <v>405</v>
      </c>
      <c r="S138" s="143" t="s">
        <v>407</v>
      </c>
      <c r="T138" s="143" t="s">
        <v>412</v>
      </c>
      <c r="U138" s="143" t="s">
        <v>405</v>
      </c>
      <c r="V138" s="28" t="s">
        <v>408</v>
      </c>
      <c r="W138" s="28" t="s">
        <v>410</v>
      </c>
      <c r="X138" s="143" t="s">
        <v>407</v>
      </c>
      <c r="Y138" s="28" t="s">
        <v>405</v>
      </c>
      <c r="Z138" s="28" t="s">
        <v>525</v>
      </c>
    </row>
    <row r="139" spans="12:37" ht="12.75" customHeight="1" x14ac:dyDescent="0.25">
      <c r="L139" s="28" t="s">
        <v>489</v>
      </c>
      <c r="M139" s="28" t="s">
        <v>399</v>
      </c>
      <c r="N139" s="28" t="s">
        <v>398</v>
      </c>
      <c r="O139" s="28" t="s">
        <v>400</v>
      </c>
      <c r="P139" s="28" t="s">
        <v>403</v>
      </c>
      <c r="Q139" s="71" t="s">
        <v>1412</v>
      </c>
      <c r="R139" s="28" t="s">
        <v>406</v>
      </c>
      <c r="S139" s="143" t="s">
        <v>1535</v>
      </c>
      <c r="T139" s="143" t="s">
        <v>1776</v>
      </c>
      <c r="U139" s="143" t="s">
        <v>1658</v>
      </c>
      <c r="V139" s="28" t="s">
        <v>409</v>
      </c>
      <c r="W139" s="28" t="s">
        <v>411</v>
      </c>
      <c r="X139" s="143" t="s">
        <v>1535</v>
      </c>
      <c r="Y139" s="28" t="s">
        <v>535</v>
      </c>
      <c r="Z139" s="28" t="s">
        <v>526</v>
      </c>
    </row>
    <row r="140" spans="12:37" ht="12.75" customHeight="1" x14ac:dyDescent="0.25">
      <c r="L140" s="28" t="s">
        <v>429</v>
      </c>
      <c r="M140" s="28" t="s">
        <v>2</v>
      </c>
      <c r="N140" s="28" t="s">
        <v>420</v>
      </c>
      <c r="O140" s="28" t="s">
        <v>422</v>
      </c>
      <c r="P140" s="28" t="s">
        <v>424</v>
      </c>
      <c r="Q140" s="71" t="s">
        <v>426</v>
      </c>
      <c r="R140" s="28" t="s">
        <v>414</v>
      </c>
      <c r="S140" s="143" t="s">
        <v>414</v>
      </c>
      <c r="T140" s="143" t="s">
        <v>428</v>
      </c>
      <c r="U140" s="143" t="s">
        <v>414</v>
      </c>
      <c r="V140" s="28" t="s">
        <v>413</v>
      </c>
      <c r="W140" s="28" t="s">
        <v>417</v>
      </c>
      <c r="X140" s="143" t="s">
        <v>414</v>
      </c>
      <c r="Y140" s="28" t="s">
        <v>414</v>
      </c>
      <c r="Z140" s="28" t="s">
        <v>527</v>
      </c>
    </row>
    <row r="141" spans="12:37" ht="12.75" customHeight="1" x14ac:dyDescent="0.25">
      <c r="L141" s="28" t="s">
        <v>499</v>
      </c>
      <c r="M141" s="28" t="s">
        <v>419</v>
      </c>
      <c r="N141" s="28" t="s">
        <v>421</v>
      </c>
      <c r="O141" s="28" t="s">
        <v>423</v>
      </c>
      <c r="P141" s="28" t="s">
        <v>425</v>
      </c>
      <c r="Q141" s="71" t="s">
        <v>427</v>
      </c>
      <c r="R141" s="28" t="s">
        <v>415</v>
      </c>
      <c r="S141" s="152" t="s">
        <v>1536</v>
      </c>
      <c r="T141" s="143" t="s">
        <v>1777</v>
      </c>
      <c r="U141" s="143" t="s">
        <v>415</v>
      </c>
      <c r="V141" s="28" t="s">
        <v>416</v>
      </c>
      <c r="W141" s="28" t="s">
        <v>418</v>
      </c>
      <c r="X141" s="152" t="s">
        <v>1536</v>
      </c>
      <c r="Y141" s="28" t="s">
        <v>536</v>
      </c>
      <c r="Z141" s="28" t="s">
        <v>528</v>
      </c>
    </row>
    <row r="142" spans="12:37" ht="12.75" customHeight="1" x14ac:dyDescent="0.25">
      <c r="L142" s="28" t="s">
        <v>430</v>
      </c>
      <c r="M142" s="28" t="s">
        <v>14</v>
      </c>
      <c r="N142" s="28" t="s">
        <v>500</v>
      </c>
      <c r="O142" s="28" t="s">
        <v>501</v>
      </c>
      <c r="P142" s="28" t="s">
        <v>502</v>
      </c>
      <c r="Q142" s="71" t="s">
        <v>503</v>
      </c>
      <c r="R142" s="28" t="s">
        <v>781</v>
      </c>
      <c r="S142" s="143" t="s">
        <v>504</v>
      </c>
      <c r="T142" s="143" t="s">
        <v>505</v>
      </c>
      <c r="U142" s="143" t="s">
        <v>501</v>
      </c>
      <c r="V142" s="28" t="s">
        <v>502</v>
      </c>
      <c r="W142" s="28" t="s">
        <v>506</v>
      </c>
      <c r="X142" s="143" t="s">
        <v>504</v>
      </c>
      <c r="Y142" s="28" t="s">
        <v>501</v>
      </c>
      <c r="Z142" s="28" t="s">
        <v>14</v>
      </c>
    </row>
    <row r="143" spans="12:37" ht="12.75" customHeight="1" x14ac:dyDescent="0.25">
      <c r="L143" s="28" t="s">
        <v>490</v>
      </c>
      <c r="M143" s="28" t="s">
        <v>676</v>
      </c>
      <c r="N143" s="28" t="s">
        <v>677</v>
      </c>
      <c r="O143" s="28" t="s">
        <v>678</v>
      </c>
      <c r="P143" s="28" t="s">
        <v>679</v>
      </c>
      <c r="Q143" s="71" t="s">
        <v>680</v>
      </c>
      <c r="R143" s="28" t="s">
        <v>782</v>
      </c>
      <c r="S143" s="143" t="s">
        <v>1537</v>
      </c>
      <c r="T143" s="143" t="s">
        <v>1778</v>
      </c>
      <c r="U143" s="143" t="s">
        <v>1659</v>
      </c>
      <c r="V143" s="28" t="s">
        <v>681</v>
      </c>
      <c r="W143" s="28" t="s">
        <v>718</v>
      </c>
      <c r="X143" s="143" t="s">
        <v>1537</v>
      </c>
      <c r="Y143" s="28" t="s">
        <v>682</v>
      </c>
      <c r="Z143" s="28" t="s">
        <v>683</v>
      </c>
    </row>
    <row r="144" spans="12:37" ht="12.75" customHeight="1" x14ac:dyDescent="0.25">
      <c r="L144" s="28" t="s">
        <v>491</v>
      </c>
      <c r="M144" s="28" t="s">
        <v>684</v>
      </c>
      <c r="N144" s="28" t="s">
        <v>2152</v>
      </c>
      <c r="O144" s="28" t="s">
        <v>1108</v>
      </c>
      <c r="P144" s="28" t="s">
        <v>1114</v>
      </c>
      <c r="Q144" s="71" t="s">
        <v>685</v>
      </c>
      <c r="R144" s="28" t="s">
        <v>686</v>
      </c>
      <c r="S144" s="143" t="s">
        <v>687</v>
      </c>
      <c r="T144" s="143" t="s">
        <v>688</v>
      </c>
      <c r="U144" s="143" t="s">
        <v>1660</v>
      </c>
      <c r="V144" s="28" t="s">
        <v>689</v>
      </c>
      <c r="W144" s="28" t="s">
        <v>733</v>
      </c>
      <c r="X144" s="143" t="s">
        <v>687</v>
      </c>
      <c r="Y144" s="28" t="s">
        <v>690</v>
      </c>
      <c r="Z144" s="28" t="s">
        <v>691</v>
      </c>
    </row>
    <row r="145" spans="12:37" ht="12.75" customHeight="1" x14ac:dyDescent="0.25">
      <c r="L145" s="28" t="s">
        <v>492</v>
      </c>
      <c r="M145" s="28" t="s">
        <v>486</v>
      </c>
      <c r="N145" s="28" t="s">
        <v>2153</v>
      </c>
      <c r="O145" s="28" t="s">
        <v>346</v>
      </c>
      <c r="P145" s="28" t="s">
        <v>347</v>
      </c>
      <c r="Q145" s="219" t="s">
        <v>2620</v>
      </c>
      <c r="R145" s="28" t="s">
        <v>348</v>
      </c>
      <c r="S145" s="143" t="s">
        <v>1538</v>
      </c>
      <c r="T145" s="143" t="s">
        <v>1779</v>
      </c>
      <c r="U145" s="143" t="s">
        <v>1661</v>
      </c>
      <c r="V145" s="28" t="s">
        <v>817</v>
      </c>
      <c r="W145" s="28" t="s">
        <v>349</v>
      </c>
      <c r="X145" s="143" t="s">
        <v>1538</v>
      </c>
      <c r="Y145" s="28" t="s">
        <v>537</v>
      </c>
      <c r="Z145" s="28" t="s">
        <v>529</v>
      </c>
    </row>
    <row r="146" spans="12:37" ht="12.75" customHeight="1" x14ac:dyDescent="0.25">
      <c r="L146" s="28" t="s">
        <v>493</v>
      </c>
      <c r="M146" s="28" t="s">
        <v>350</v>
      </c>
      <c r="N146" s="28" t="s">
        <v>351</v>
      </c>
      <c r="O146" s="28" t="s">
        <v>352</v>
      </c>
      <c r="P146" s="28" t="s">
        <v>353</v>
      </c>
      <c r="Q146" s="71" t="s">
        <v>354</v>
      </c>
      <c r="R146" s="28" t="s">
        <v>1133</v>
      </c>
      <c r="S146" s="143" t="s">
        <v>1539</v>
      </c>
      <c r="T146" s="143" t="s">
        <v>1780</v>
      </c>
      <c r="U146" s="143" t="s">
        <v>1662</v>
      </c>
      <c r="V146" s="28" t="s">
        <v>355</v>
      </c>
      <c r="W146" s="28" t="s">
        <v>719</v>
      </c>
      <c r="X146" s="143" t="s">
        <v>1539</v>
      </c>
      <c r="Y146" s="28" t="s">
        <v>538</v>
      </c>
      <c r="Z146" s="28" t="s">
        <v>530</v>
      </c>
    </row>
    <row r="147" spans="12:37" ht="12.75" customHeight="1" x14ac:dyDescent="0.25">
      <c r="L147" s="28" t="s">
        <v>494</v>
      </c>
      <c r="M147" s="28" t="s">
        <v>1182</v>
      </c>
      <c r="N147" s="28" t="s">
        <v>2494</v>
      </c>
      <c r="O147" s="28" t="s">
        <v>1455</v>
      </c>
      <c r="P147" s="28" t="s">
        <v>1456</v>
      </c>
      <c r="Q147" s="219" t="s">
        <v>2621</v>
      </c>
      <c r="R147" s="28" t="s">
        <v>356</v>
      </c>
      <c r="S147" s="143" t="s">
        <v>1540</v>
      </c>
      <c r="T147" s="143" t="s">
        <v>1781</v>
      </c>
      <c r="U147" s="143" t="s">
        <v>1663</v>
      </c>
      <c r="V147" s="28" t="s">
        <v>357</v>
      </c>
      <c r="W147" s="28" t="s">
        <v>1149</v>
      </c>
      <c r="X147" s="143" t="s">
        <v>1540</v>
      </c>
      <c r="Y147" s="28" t="s">
        <v>539</v>
      </c>
      <c r="Z147" s="28" t="s">
        <v>531</v>
      </c>
    </row>
    <row r="148" spans="12:37" ht="12.75" customHeight="1" x14ac:dyDescent="0.25">
      <c r="L148" s="28" t="s">
        <v>495</v>
      </c>
      <c r="M148" s="71" t="s">
        <v>1183</v>
      </c>
      <c r="N148" s="71" t="s">
        <v>2154</v>
      </c>
      <c r="O148" s="28" t="s">
        <v>1472</v>
      </c>
      <c r="P148" s="28" t="s">
        <v>1454</v>
      </c>
      <c r="Q148" s="218" t="s">
        <v>2623</v>
      </c>
      <c r="R148" s="28" t="s">
        <v>473</v>
      </c>
      <c r="S148" s="143" t="s">
        <v>2041</v>
      </c>
      <c r="T148" s="143" t="s">
        <v>1782</v>
      </c>
      <c r="U148" s="143" t="s">
        <v>1664</v>
      </c>
      <c r="V148" s="28" t="s">
        <v>474</v>
      </c>
      <c r="W148" s="28" t="s">
        <v>1150</v>
      </c>
      <c r="X148" s="143" t="s">
        <v>2041</v>
      </c>
      <c r="Y148" s="28" t="s">
        <v>540</v>
      </c>
      <c r="Z148" s="28" t="s">
        <v>532</v>
      </c>
    </row>
    <row r="149" spans="12:37" ht="12.75" customHeight="1" x14ac:dyDescent="0.25">
      <c r="L149" s="28" t="s">
        <v>496</v>
      </c>
      <c r="M149" s="28" t="s">
        <v>437</v>
      </c>
      <c r="N149" s="28" t="s">
        <v>476</v>
      </c>
      <c r="O149" s="28" t="s">
        <v>477</v>
      </c>
      <c r="P149" s="28" t="s">
        <v>475</v>
      </c>
      <c r="Q149" s="71" t="s">
        <v>1123</v>
      </c>
      <c r="R149" s="28" t="s">
        <v>478</v>
      </c>
      <c r="S149" s="143" t="s">
        <v>479</v>
      </c>
      <c r="T149" s="143" t="s">
        <v>1783</v>
      </c>
      <c r="U149" s="143" t="s">
        <v>1665</v>
      </c>
      <c r="V149" s="28" t="s">
        <v>818</v>
      </c>
      <c r="W149" s="28" t="s">
        <v>1151</v>
      </c>
      <c r="X149" s="143" t="s">
        <v>479</v>
      </c>
      <c r="Y149" s="28" t="s">
        <v>541</v>
      </c>
      <c r="Z149" s="28" t="s">
        <v>533</v>
      </c>
    </row>
    <row r="150" spans="12:37" ht="12.75" customHeight="1" x14ac:dyDescent="0.25">
      <c r="L150" s="28" t="s">
        <v>497</v>
      </c>
      <c r="M150" s="28" t="s">
        <v>436</v>
      </c>
      <c r="N150" s="28" t="s">
        <v>1099</v>
      </c>
      <c r="O150" s="28" t="s">
        <v>480</v>
      </c>
      <c r="P150" s="28" t="s">
        <v>481</v>
      </c>
      <c r="Q150" s="71" t="s">
        <v>482</v>
      </c>
      <c r="R150" s="28" t="s">
        <v>483</v>
      </c>
      <c r="S150" s="143" t="s">
        <v>1541</v>
      </c>
      <c r="T150" s="143" t="s">
        <v>1784</v>
      </c>
      <c r="U150" s="143" t="s">
        <v>1666</v>
      </c>
      <c r="V150" s="28" t="s">
        <v>819</v>
      </c>
      <c r="W150" s="28" t="s">
        <v>720</v>
      </c>
      <c r="X150" s="143" t="s">
        <v>1541</v>
      </c>
      <c r="Y150" s="28" t="s">
        <v>484</v>
      </c>
      <c r="Z150" s="28" t="s">
        <v>485</v>
      </c>
    </row>
    <row r="151" spans="12:37" ht="12.75" customHeight="1" x14ac:dyDescent="0.25">
      <c r="L151" s="28" t="s">
        <v>498</v>
      </c>
      <c r="M151" s="28" t="s">
        <v>358</v>
      </c>
      <c r="N151" s="28" t="s">
        <v>1100</v>
      </c>
      <c r="O151" s="28" t="s">
        <v>359</v>
      </c>
      <c r="P151" s="28" t="s">
        <v>359</v>
      </c>
      <c r="Q151" s="71" t="s">
        <v>360</v>
      </c>
      <c r="R151" s="28" t="s">
        <v>361</v>
      </c>
      <c r="S151" s="143" t="s">
        <v>1542</v>
      </c>
      <c r="T151" s="143" t="s">
        <v>1785</v>
      </c>
      <c r="U151" s="143" t="s">
        <v>361</v>
      </c>
      <c r="V151" s="28" t="s">
        <v>362</v>
      </c>
      <c r="W151" s="28" t="s">
        <v>363</v>
      </c>
      <c r="X151" s="143" t="s">
        <v>1542</v>
      </c>
      <c r="Y151" s="28" t="s">
        <v>361</v>
      </c>
      <c r="Z151" s="28" t="s">
        <v>534</v>
      </c>
    </row>
    <row r="152" spans="12:37" ht="12.75" customHeight="1" x14ac:dyDescent="0.25">
      <c r="L152" s="28" t="s">
        <v>552</v>
      </c>
      <c r="M152" s="28" t="s">
        <v>553</v>
      </c>
      <c r="N152" s="28" t="s">
        <v>553</v>
      </c>
      <c r="O152" s="28" t="s">
        <v>553</v>
      </c>
      <c r="P152" s="28" t="s">
        <v>553</v>
      </c>
      <c r="Q152" s="71" t="s">
        <v>553</v>
      </c>
      <c r="R152" s="28" t="s">
        <v>553</v>
      </c>
      <c r="S152" s="143" t="s">
        <v>1543</v>
      </c>
      <c r="T152" s="143" t="s">
        <v>1786</v>
      </c>
      <c r="U152" s="143" t="s">
        <v>1667</v>
      </c>
      <c r="V152" s="28" t="s">
        <v>553</v>
      </c>
      <c r="W152" s="28" t="s">
        <v>553</v>
      </c>
      <c r="X152" s="143" t="s">
        <v>1543</v>
      </c>
      <c r="Y152" s="28" t="s">
        <v>553</v>
      </c>
      <c r="Z152" s="28" t="s">
        <v>553</v>
      </c>
    </row>
    <row r="153" spans="12:37" ht="12.75" customHeight="1" x14ac:dyDescent="0.25">
      <c r="L153" s="28" t="s">
        <v>554</v>
      </c>
      <c r="M153" s="28" t="s">
        <v>554</v>
      </c>
      <c r="N153" s="28" t="s">
        <v>2155</v>
      </c>
      <c r="O153" s="28" t="s">
        <v>555</v>
      </c>
      <c r="P153" s="28" t="s">
        <v>555</v>
      </c>
      <c r="Q153" s="79" t="s">
        <v>1413</v>
      </c>
      <c r="R153" s="28" t="s">
        <v>556</v>
      </c>
      <c r="S153" s="143" t="s">
        <v>1544</v>
      </c>
      <c r="T153" s="143" t="s">
        <v>557</v>
      </c>
      <c r="U153" s="143" t="s">
        <v>558</v>
      </c>
      <c r="V153" s="28" t="s">
        <v>559</v>
      </c>
      <c r="W153" s="28" t="s">
        <v>560</v>
      </c>
      <c r="X153" s="143" t="s">
        <v>1544</v>
      </c>
      <c r="Y153" s="28" t="s">
        <v>965</v>
      </c>
      <c r="Z153" s="28" t="s">
        <v>963</v>
      </c>
    </row>
    <row r="154" spans="12:37" ht="12.75" customHeight="1" x14ac:dyDescent="0.25">
      <c r="L154" s="28" t="s">
        <v>561</v>
      </c>
      <c r="M154" s="28" t="s">
        <v>561</v>
      </c>
      <c r="N154" s="28" t="s">
        <v>561</v>
      </c>
      <c r="O154" s="28" t="s">
        <v>562</v>
      </c>
      <c r="P154" s="28" t="s">
        <v>562</v>
      </c>
      <c r="Q154" s="79" t="s">
        <v>2009</v>
      </c>
      <c r="R154" s="28" t="s">
        <v>563</v>
      </c>
      <c r="S154" s="143" t="s">
        <v>564</v>
      </c>
      <c r="T154" s="143" t="s">
        <v>565</v>
      </c>
      <c r="U154" s="143" t="s">
        <v>566</v>
      </c>
      <c r="V154" s="28" t="s">
        <v>567</v>
      </c>
      <c r="W154" s="28" t="s">
        <v>1152</v>
      </c>
      <c r="X154" s="143" t="s">
        <v>564</v>
      </c>
      <c r="Y154" s="28" t="s">
        <v>966</v>
      </c>
      <c r="Z154" s="28" t="s">
        <v>964</v>
      </c>
    </row>
    <row r="155" spans="12:37" ht="12.75" customHeight="1" x14ac:dyDescent="0.25">
      <c r="L155" s="28"/>
      <c r="M155" s="149"/>
      <c r="N155" s="149"/>
      <c r="O155" s="149"/>
      <c r="P155" s="149"/>
      <c r="Q155" s="155"/>
      <c r="R155" s="149" t="s">
        <v>575</v>
      </c>
      <c r="S155" s="149"/>
      <c r="T155" s="143"/>
      <c r="U155" s="156"/>
      <c r="V155" s="149" t="s">
        <v>570</v>
      </c>
      <c r="W155" s="149" t="s">
        <v>570</v>
      </c>
      <c r="X155" s="149" t="s">
        <v>830</v>
      </c>
      <c r="Y155" s="149" t="s">
        <v>570</v>
      </c>
      <c r="Z155" s="149" t="s">
        <v>570</v>
      </c>
      <c r="AA155" s="30" t="s">
        <v>570</v>
      </c>
      <c r="AB155" s="30" t="s">
        <v>570</v>
      </c>
      <c r="AC155" s="30" t="s">
        <v>570</v>
      </c>
      <c r="AD155" s="30"/>
      <c r="AE155" s="30"/>
      <c r="AF155" s="30"/>
      <c r="AG155" s="30"/>
      <c r="AH155" s="30"/>
      <c r="AI155" s="30"/>
      <c r="AJ155" s="30"/>
      <c r="AK155" s="30"/>
    </row>
    <row r="156" spans="12:37" ht="12.75" customHeight="1" x14ac:dyDescent="0.25">
      <c r="L156" s="28" t="s">
        <v>579</v>
      </c>
      <c r="M156" s="28">
        <v>710101</v>
      </c>
      <c r="N156" s="28">
        <v>710101</v>
      </c>
      <c r="O156" s="28">
        <v>710103</v>
      </c>
      <c r="P156" s="28">
        <v>710104</v>
      </c>
      <c r="Q156" s="71">
        <v>710105</v>
      </c>
      <c r="R156" s="28">
        <v>710106</v>
      </c>
      <c r="S156" s="28">
        <v>710109</v>
      </c>
      <c r="T156" s="143">
        <v>710110</v>
      </c>
      <c r="U156" s="143">
        <v>710111</v>
      </c>
      <c r="V156" s="28">
        <v>710101</v>
      </c>
      <c r="W156" s="28">
        <v>710101</v>
      </c>
      <c r="X156" s="28">
        <v>710114</v>
      </c>
      <c r="Y156" s="28">
        <v>710101</v>
      </c>
      <c r="Z156" s="28">
        <v>710101</v>
      </c>
      <c r="AA156" s="25">
        <v>710101</v>
      </c>
      <c r="AB156" s="25">
        <v>710101</v>
      </c>
      <c r="AC156" s="25">
        <v>710101</v>
      </c>
    </row>
    <row r="157" spans="12:37" ht="12.75" customHeight="1" x14ac:dyDescent="0.25">
      <c r="L157" s="28" t="s">
        <v>586</v>
      </c>
      <c r="M157" s="28" t="s">
        <v>586</v>
      </c>
      <c r="N157" s="28" t="s">
        <v>1101</v>
      </c>
      <c r="O157" s="28" t="s">
        <v>590</v>
      </c>
      <c r="P157" s="28" t="s">
        <v>589</v>
      </c>
      <c r="Q157" s="79" t="s">
        <v>1414</v>
      </c>
      <c r="R157" s="28" t="s">
        <v>592</v>
      </c>
      <c r="S157" s="143" t="s">
        <v>1545</v>
      </c>
      <c r="T157" s="143" t="s">
        <v>1787</v>
      </c>
      <c r="U157" s="143" t="s">
        <v>595</v>
      </c>
      <c r="V157" s="28" t="s">
        <v>596</v>
      </c>
      <c r="W157" s="28" t="s">
        <v>1153</v>
      </c>
      <c r="X157" s="143" t="s">
        <v>1545</v>
      </c>
      <c r="Y157" s="28" t="s">
        <v>597</v>
      </c>
      <c r="Z157" s="28" t="s">
        <v>599</v>
      </c>
    </row>
    <row r="158" spans="12:37" ht="12.75" customHeight="1" x14ac:dyDescent="0.25">
      <c r="L158" s="28" t="s">
        <v>588</v>
      </c>
      <c r="M158" s="28" t="s">
        <v>587</v>
      </c>
      <c r="N158" s="28" t="s">
        <v>594</v>
      </c>
      <c r="O158" s="28" t="s">
        <v>591</v>
      </c>
      <c r="P158" s="28" t="s">
        <v>593</v>
      </c>
      <c r="Q158" s="71" t="s">
        <v>2010</v>
      </c>
      <c r="R158" s="28" t="s">
        <v>783</v>
      </c>
      <c r="S158" s="143" t="s">
        <v>2042</v>
      </c>
      <c r="T158" s="143" t="s">
        <v>1788</v>
      </c>
      <c r="U158" s="143" t="s">
        <v>1668</v>
      </c>
      <c r="V158" s="28" t="s">
        <v>820</v>
      </c>
      <c r="W158" s="28" t="s">
        <v>721</v>
      </c>
      <c r="X158" s="143" t="s">
        <v>2042</v>
      </c>
      <c r="Y158" s="28" t="s">
        <v>598</v>
      </c>
      <c r="Z158" s="28" t="s">
        <v>600</v>
      </c>
    </row>
    <row r="159" spans="12:37" ht="12.75" customHeight="1" x14ac:dyDescent="0.25">
      <c r="L159" s="28" t="s">
        <v>601</v>
      </c>
      <c r="M159" s="71" t="s">
        <v>903</v>
      </c>
      <c r="N159" s="71" t="s">
        <v>605</v>
      </c>
      <c r="O159" s="71" t="s">
        <v>606</v>
      </c>
      <c r="P159" s="71" t="s">
        <v>607</v>
      </c>
      <c r="Q159" s="71" t="s">
        <v>608</v>
      </c>
      <c r="R159" s="71" t="s">
        <v>609</v>
      </c>
      <c r="S159" s="143" t="s">
        <v>1546</v>
      </c>
      <c r="T159" s="143" t="s">
        <v>1789</v>
      </c>
      <c r="U159" s="143" t="s">
        <v>610</v>
      </c>
      <c r="V159" s="28" t="s">
        <v>611</v>
      </c>
      <c r="W159" s="28" t="s">
        <v>603</v>
      </c>
      <c r="X159" s="143" t="s">
        <v>1546</v>
      </c>
      <c r="Y159" s="28" t="s">
        <v>604</v>
      </c>
      <c r="Z159" s="28" t="s">
        <v>602</v>
      </c>
    </row>
    <row r="160" spans="12:37" ht="12.75" customHeight="1" x14ac:dyDescent="0.25">
      <c r="L160" s="28" t="s">
        <v>612</v>
      </c>
      <c r="M160" s="28" t="s">
        <v>613</v>
      </c>
      <c r="N160" s="28" t="s">
        <v>2156</v>
      </c>
      <c r="O160" s="28" t="s">
        <v>614</v>
      </c>
      <c r="P160" s="28" t="s">
        <v>615</v>
      </c>
      <c r="Q160" s="219" t="s">
        <v>2625</v>
      </c>
      <c r="R160" s="28" t="s">
        <v>616</v>
      </c>
      <c r="S160" s="143" t="s">
        <v>2043</v>
      </c>
      <c r="T160" s="143" t="s">
        <v>1790</v>
      </c>
      <c r="U160" s="143" t="s">
        <v>1669</v>
      </c>
      <c r="V160" s="28" t="s">
        <v>821</v>
      </c>
      <c r="W160" s="28" t="s">
        <v>722</v>
      </c>
      <c r="X160" s="143" t="s">
        <v>2043</v>
      </c>
      <c r="Y160" s="28" t="s">
        <v>617</v>
      </c>
      <c r="Z160" s="28" t="s">
        <v>618</v>
      </c>
    </row>
    <row r="161" spans="12:26" ht="12.75" customHeight="1" x14ac:dyDescent="0.25">
      <c r="L161" s="28" t="s">
        <v>648</v>
      </c>
      <c r="M161" s="28" t="s">
        <v>734</v>
      </c>
      <c r="N161" s="28" t="s">
        <v>1102</v>
      </c>
      <c r="O161" s="28" t="s">
        <v>735</v>
      </c>
      <c r="P161" s="28" t="s">
        <v>736</v>
      </c>
      <c r="Q161" s="79" t="s">
        <v>1415</v>
      </c>
      <c r="R161" s="28" t="s">
        <v>737</v>
      </c>
      <c r="S161" s="143" t="s">
        <v>1547</v>
      </c>
      <c r="T161" s="143" t="s">
        <v>1791</v>
      </c>
      <c r="U161" s="143" t="s">
        <v>1670</v>
      </c>
      <c r="V161" s="28" t="s">
        <v>822</v>
      </c>
      <c r="W161" s="28" t="s">
        <v>1154</v>
      </c>
      <c r="X161" s="143" t="s">
        <v>1547</v>
      </c>
      <c r="Y161" s="28" t="s">
        <v>738</v>
      </c>
      <c r="Z161" s="28" t="s">
        <v>739</v>
      </c>
    </row>
    <row r="162" spans="12:26" ht="12.75" customHeight="1" x14ac:dyDescent="0.25">
      <c r="L162" s="28" t="s">
        <v>619</v>
      </c>
      <c r="M162" s="28" t="s">
        <v>641</v>
      </c>
      <c r="N162" s="28" t="s">
        <v>642</v>
      </c>
      <c r="O162" s="28" t="s">
        <v>643</v>
      </c>
      <c r="P162" s="28" t="s">
        <v>644</v>
      </c>
      <c r="Q162" s="79" t="s">
        <v>1416</v>
      </c>
      <c r="R162" s="28" t="s">
        <v>645</v>
      </c>
      <c r="S162" s="143" t="s">
        <v>1548</v>
      </c>
      <c r="T162" s="143" t="s">
        <v>1792</v>
      </c>
      <c r="U162" s="143" t="s">
        <v>1671</v>
      </c>
      <c r="V162" s="28" t="s">
        <v>823</v>
      </c>
      <c r="W162" s="28" t="s">
        <v>1155</v>
      </c>
      <c r="X162" s="143" t="s">
        <v>1548</v>
      </c>
      <c r="Y162" s="28" t="s">
        <v>646</v>
      </c>
      <c r="Z162" s="28" t="s">
        <v>647</v>
      </c>
    </row>
    <row r="163" spans="12:26" ht="12.75" customHeight="1" x14ac:dyDescent="0.25">
      <c r="L163" s="28" t="s">
        <v>620</v>
      </c>
      <c r="M163" s="28" t="s">
        <v>622</v>
      </c>
      <c r="N163" s="28" t="s">
        <v>626</v>
      </c>
      <c r="O163" s="28" t="s">
        <v>627</v>
      </c>
      <c r="P163" s="28" t="s">
        <v>628</v>
      </c>
      <c r="Q163" s="71" t="s">
        <v>629</v>
      </c>
      <c r="R163" s="28" t="s">
        <v>630</v>
      </c>
      <c r="S163" s="143" t="s">
        <v>1549</v>
      </c>
      <c r="T163" s="143" t="s">
        <v>1793</v>
      </c>
      <c r="U163" s="143" t="s">
        <v>1672</v>
      </c>
      <c r="V163" s="28" t="s">
        <v>625</v>
      </c>
      <c r="W163" s="28" t="s">
        <v>1156</v>
      </c>
      <c r="X163" s="143" t="s">
        <v>1549</v>
      </c>
      <c r="Y163" s="28" t="s">
        <v>624</v>
      </c>
      <c r="Z163" s="28" t="s">
        <v>623</v>
      </c>
    </row>
    <row r="164" spans="12:26" ht="12.75" customHeight="1" x14ac:dyDescent="0.25">
      <c r="L164" s="28" t="s">
        <v>621</v>
      </c>
      <c r="M164" s="28" t="s">
        <v>632</v>
      </c>
      <c r="N164" s="28" t="s">
        <v>633</v>
      </c>
      <c r="O164" s="28" t="s">
        <v>635</v>
      </c>
      <c r="P164" s="28" t="s">
        <v>636</v>
      </c>
      <c r="Q164" s="79" t="s">
        <v>1417</v>
      </c>
      <c r="R164" s="28" t="s">
        <v>634</v>
      </c>
      <c r="S164" s="143" t="s">
        <v>637</v>
      </c>
      <c r="T164" s="143" t="s">
        <v>638</v>
      </c>
      <c r="U164" s="143" t="s">
        <v>631</v>
      </c>
      <c r="V164" s="28" t="s">
        <v>824</v>
      </c>
      <c r="W164" s="28" t="s">
        <v>723</v>
      </c>
      <c r="X164" s="143" t="s">
        <v>637</v>
      </c>
      <c r="Y164" s="28" t="s">
        <v>639</v>
      </c>
      <c r="Z164" s="28" t="s">
        <v>640</v>
      </c>
    </row>
    <row r="165" spans="12:26" ht="12.75" customHeight="1" x14ac:dyDescent="0.3">
      <c r="L165" s="28" t="s">
        <v>650</v>
      </c>
      <c r="M165" s="28" t="s">
        <v>651</v>
      </c>
      <c r="N165" s="28" t="s">
        <v>655</v>
      </c>
      <c r="O165" s="28" t="s">
        <v>656</v>
      </c>
      <c r="P165" s="28" t="s">
        <v>657</v>
      </c>
      <c r="Q165" s="71" t="s">
        <v>658</v>
      </c>
      <c r="R165" s="28" t="s">
        <v>1134</v>
      </c>
      <c r="S165" s="143" t="s">
        <v>1550</v>
      </c>
      <c r="T165" s="143" t="s">
        <v>1794</v>
      </c>
      <c r="U165" s="143" t="s">
        <v>1673</v>
      </c>
      <c r="V165" s="28" t="s">
        <v>663</v>
      </c>
      <c r="W165" s="28" t="s">
        <v>730</v>
      </c>
      <c r="X165" s="143" t="s">
        <v>1550</v>
      </c>
      <c r="Y165" s="157" t="s">
        <v>665</v>
      </c>
      <c r="Z165" s="28" t="s">
        <v>667</v>
      </c>
    </row>
    <row r="166" spans="12:26" ht="12.75" customHeight="1" x14ac:dyDescent="0.25">
      <c r="L166" s="28" t="s">
        <v>669</v>
      </c>
      <c r="M166" s="28" t="s">
        <v>659</v>
      </c>
      <c r="N166" s="28" t="s">
        <v>660</v>
      </c>
      <c r="O166" s="28" t="s">
        <v>661</v>
      </c>
      <c r="P166" s="28" t="s">
        <v>662</v>
      </c>
      <c r="Q166" s="79" t="s">
        <v>1418</v>
      </c>
      <c r="R166" s="28" t="s">
        <v>1135</v>
      </c>
      <c r="S166" s="143" t="s">
        <v>1551</v>
      </c>
      <c r="T166" s="143" t="s">
        <v>1795</v>
      </c>
      <c r="U166" s="143" t="s">
        <v>1135</v>
      </c>
      <c r="V166" s="28" t="s">
        <v>664</v>
      </c>
      <c r="W166" s="28" t="s">
        <v>731</v>
      </c>
      <c r="X166" s="143" t="s">
        <v>1551</v>
      </c>
      <c r="Y166" s="28" t="s">
        <v>666</v>
      </c>
      <c r="Z166" s="28" t="s">
        <v>668</v>
      </c>
    </row>
    <row r="167" spans="12:26" ht="12.75" customHeight="1" x14ac:dyDescent="0.25">
      <c r="L167" s="28" t="s">
        <v>670</v>
      </c>
      <c r="M167" s="28" t="s">
        <v>1474</v>
      </c>
      <c r="N167" s="28" t="s">
        <v>2157</v>
      </c>
      <c r="O167" s="28" t="s">
        <v>1473</v>
      </c>
      <c r="P167" s="28" t="s">
        <v>1473</v>
      </c>
      <c r="Q167" s="219" t="s">
        <v>2624</v>
      </c>
      <c r="R167" s="28" t="s">
        <v>673</v>
      </c>
      <c r="S167" s="143" t="s">
        <v>671</v>
      </c>
      <c r="T167" s="143" t="s">
        <v>674</v>
      </c>
      <c r="U167" s="143" t="s">
        <v>673</v>
      </c>
      <c r="V167" s="28" t="s">
        <v>672</v>
      </c>
      <c r="W167" s="28" t="s">
        <v>732</v>
      </c>
      <c r="X167" s="143" t="s">
        <v>671</v>
      </c>
      <c r="Y167" s="28" t="s">
        <v>675</v>
      </c>
      <c r="Z167" s="28" t="s">
        <v>671</v>
      </c>
    </row>
    <row r="168" spans="12:26" ht="12.75" customHeight="1" x14ac:dyDescent="0.25">
      <c r="L168" s="28" t="s">
        <v>692</v>
      </c>
      <c r="M168" s="28" t="s">
        <v>694</v>
      </c>
      <c r="N168" s="28" t="s">
        <v>696</v>
      </c>
      <c r="O168" s="28" t="s">
        <v>697</v>
      </c>
      <c r="P168" s="28" t="s">
        <v>695</v>
      </c>
      <c r="Q168" s="71" t="s">
        <v>698</v>
      </c>
      <c r="R168" s="28" t="s">
        <v>699</v>
      </c>
      <c r="S168" s="143" t="s">
        <v>1552</v>
      </c>
      <c r="T168" s="143" t="s">
        <v>700</v>
      </c>
      <c r="U168" s="143" t="s">
        <v>701</v>
      </c>
      <c r="V168" s="28" t="s">
        <v>702</v>
      </c>
      <c r="W168" s="28" t="s">
        <v>1157</v>
      </c>
      <c r="X168" s="143" t="s">
        <v>1552</v>
      </c>
      <c r="Y168" s="28" t="s">
        <v>703</v>
      </c>
      <c r="Z168" s="28" t="s">
        <v>693</v>
      </c>
    </row>
    <row r="169" spans="12:26" ht="12.75" customHeight="1" x14ac:dyDescent="0.25">
      <c r="L169" s="28" t="s">
        <v>763</v>
      </c>
      <c r="M169" s="28" t="s">
        <v>740</v>
      </c>
      <c r="N169" s="28" t="s">
        <v>2158</v>
      </c>
      <c r="O169" s="28" t="s">
        <v>751</v>
      </c>
      <c r="P169" s="28" t="s">
        <v>754</v>
      </c>
      <c r="Q169" s="71" t="s">
        <v>755</v>
      </c>
      <c r="R169" s="28" t="s">
        <v>760</v>
      </c>
      <c r="S169" s="143" t="s">
        <v>1553</v>
      </c>
      <c r="T169" s="143" t="s">
        <v>1796</v>
      </c>
      <c r="U169" s="143" t="s">
        <v>1674</v>
      </c>
      <c r="V169" s="28" t="s">
        <v>825</v>
      </c>
      <c r="W169" s="28" t="s">
        <v>790</v>
      </c>
      <c r="X169" s="143" t="s">
        <v>1553</v>
      </c>
      <c r="Y169" s="28" t="s">
        <v>743</v>
      </c>
      <c r="Z169" s="28" t="s">
        <v>748</v>
      </c>
    </row>
    <row r="170" spans="12:26" ht="12.75" customHeight="1" x14ac:dyDescent="0.25">
      <c r="L170" s="28" t="s">
        <v>741</v>
      </c>
      <c r="M170" s="28" t="s">
        <v>741</v>
      </c>
      <c r="N170" s="28" t="s">
        <v>741</v>
      </c>
      <c r="O170" s="28" t="s">
        <v>752</v>
      </c>
      <c r="P170" s="28" t="s">
        <v>752</v>
      </c>
      <c r="Q170" s="71" t="s">
        <v>756</v>
      </c>
      <c r="R170" s="28" t="s">
        <v>761</v>
      </c>
      <c r="S170" s="143" t="s">
        <v>758</v>
      </c>
      <c r="T170" s="143" t="s">
        <v>744</v>
      </c>
      <c r="U170" s="143" t="s">
        <v>1675</v>
      </c>
      <c r="V170" s="28" t="s">
        <v>752</v>
      </c>
      <c r="W170" s="28" t="s">
        <v>746</v>
      </c>
      <c r="X170" s="143" t="s">
        <v>758</v>
      </c>
      <c r="Y170" s="28" t="s">
        <v>744</v>
      </c>
      <c r="Z170" s="28" t="s">
        <v>749</v>
      </c>
    </row>
    <row r="171" spans="12:26" ht="12.75" customHeight="1" x14ac:dyDescent="0.25">
      <c r="L171" s="28" t="s">
        <v>742</v>
      </c>
      <c r="M171" s="28" t="s">
        <v>742</v>
      </c>
      <c r="N171" s="28" t="s">
        <v>742</v>
      </c>
      <c r="O171" s="28" t="s">
        <v>753</v>
      </c>
      <c r="P171" s="28" t="s">
        <v>753</v>
      </c>
      <c r="Q171" s="71" t="s">
        <v>757</v>
      </c>
      <c r="R171" s="28" t="s">
        <v>762</v>
      </c>
      <c r="S171" s="143" t="s">
        <v>759</v>
      </c>
      <c r="T171" s="143" t="s">
        <v>745</v>
      </c>
      <c r="U171" s="143" t="s">
        <v>1676</v>
      </c>
      <c r="V171" s="28" t="s">
        <v>753</v>
      </c>
      <c r="W171" s="28" t="s">
        <v>747</v>
      </c>
      <c r="X171" s="143" t="s">
        <v>759</v>
      </c>
      <c r="Y171" s="28" t="s">
        <v>745</v>
      </c>
      <c r="Z171" s="28" t="s">
        <v>750</v>
      </c>
    </row>
    <row r="172" spans="12:26" ht="12.75" customHeight="1" x14ac:dyDescent="0.25">
      <c r="L172" s="28" t="s">
        <v>847</v>
      </c>
      <c r="M172" s="28" t="s">
        <v>867</v>
      </c>
      <c r="N172" s="28" t="s">
        <v>868</v>
      </c>
      <c r="O172" s="28" t="s">
        <v>869</v>
      </c>
      <c r="P172" s="28" t="s">
        <v>869</v>
      </c>
      <c r="Q172" s="71" t="s">
        <v>870</v>
      </c>
      <c r="R172" s="28" t="s">
        <v>871</v>
      </c>
      <c r="S172" s="143" t="s">
        <v>1554</v>
      </c>
      <c r="T172" s="143" t="s">
        <v>872</v>
      </c>
      <c r="U172" s="143" t="s">
        <v>871</v>
      </c>
      <c r="V172" s="28" t="s">
        <v>873</v>
      </c>
      <c r="W172" s="28" t="s">
        <v>874</v>
      </c>
      <c r="X172" s="143" t="s">
        <v>1554</v>
      </c>
      <c r="Y172" s="28" t="s">
        <v>875</v>
      </c>
      <c r="Z172" s="28" t="s">
        <v>876</v>
      </c>
    </row>
    <row r="173" spans="12:26" ht="12.75" customHeight="1" x14ac:dyDescent="0.25">
      <c r="L173" s="28" t="s">
        <v>884</v>
      </c>
      <c r="M173" s="28" t="s">
        <v>885</v>
      </c>
      <c r="N173" s="28" t="s">
        <v>2159</v>
      </c>
      <c r="O173" s="28" t="s">
        <v>886</v>
      </c>
      <c r="P173" s="28" t="s">
        <v>887</v>
      </c>
      <c r="Q173" s="71" t="s">
        <v>1124</v>
      </c>
      <c r="R173" s="28" t="s">
        <v>889</v>
      </c>
      <c r="S173" s="143" t="s">
        <v>1555</v>
      </c>
      <c r="T173" s="143" t="s">
        <v>1797</v>
      </c>
      <c r="U173" s="143" t="s">
        <v>1677</v>
      </c>
      <c r="V173" s="28" t="s">
        <v>890</v>
      </c>
      <c r="W173" s="28" t="s">
        <v>1158</v>
      </c>
      <c r="X173" s="143" t="s">
        <v>1555</v>
      </c>
      <c r="Y173" s="28" t="s">
        <v>888</v>
      </c>
      <c r="Z173" s="28" t="s">
        <v>891</v>
      </c>
    </row>
    <row r="174" spans="12:26" ht="12.75" customHeight="1" x14ac:dyDescent="0.25">
      <c r="L174" s="28" t="s">
        <v>893</v>
      </c>
      <c r="M174" s="28" t="s">
        <v>894</v>
      </c>
      <c r="N174" s="71" t="s">
        <v>2160</v>
      </c>
      <c r="O174" s="28" t="s">
        <v>902</v>
      </c>
      <c r="P174" s="28" t="s">
        <v>901</v>
      </c>
      <c r="Q174" s="71" t="s">
        <v>900</v>
      </c>
      <c r="R174" s="28" t="s">
        <v>899</v>
      </c>
      <c r="S174" s="143" t="s">
        <v>1556</v>
      </c>
      <c r="T174" s="143" t="s">
        <v>1798</v>
      </c>
      <c r="U174" s="143" t="s">
        <v>1678</v>
      </c>
      <c r="V174" s="28" t="s">
        <v>898</v>
      </c>
      <c r="W174" s="28" t="s">
        <v>896</v>
      </c>
      <c r="X174" s="143" t="s">
        <v>1556</v>
      </c>
      <c r="Y174" s="28" t="s">
        <v>897</v>
      </c>
      <c r="Z174" s="28" t="s">
        <v>895</v>
      </c>
    </row>
    <row r="175" spans="12:26" ht="12.75" customHeight="1" x14ac:dyDescent="0.25">
      <c r="L175" s="28" t="s">
        <v>905</v>
      </c>
      <c r="M175" s="28" t="s">
        <v>905</v>
      </c>
      <c r="N175" s="28" t="s">
        <v>906</v>
      </c>
      <c r="O175" s="28" t="s">
        <v>908</v>
      </c>
      <c r="P175" s="28" t="s">
        <v>910</v>
      </c>
      <c r="Q175" s="71" t="s">
        <v>912</v>
      </c>
      <c r="R175" s="28" t="s">
        <v>914</v>
      </c>
      <c r="S175" s="143" t="s">
        <v>1557</v>
      </c>
      <c r="T175" s="143" t="s">
        <v>1799</v>
      </c>
      <c r="U175" s="143" t="s">
        <v>917</v>
      </c>
      <c r="V175" s="28" t="s">
        <v>1137</v>
      </c>
      <c r="W175" s="28" t="s">
        <v>919</v>
      </c>
      <c r="X175" s="143" t="s">
        <v>1557</v>
      </c>
      <c r="Y175" s="28" t="s">
        <v>921</v>
      </c>
      <c r="Z175" s="28" t="s">
        <v>923</v>
      </c>
    </row>
    <row r="176" spans="12:26" ht="12.75" customHeight="1" x14ac:dyDescent="0.25">
      <c r="L176" s="28" t="s">
        <v>904</v>
      </c>
      <c r="M176" s="28" t="s">
        <v>904</v>
      </c>
      <c r="N176" s="28" t="s">
        <v>907</v>
      </c>
      <c r="O176" s="28" t="s">
        <v>909</v>
      </c>
      <c r="P176" s="28" t="s">
        <v>911</v>
      </c>
      <c r="Q176" s="71" t="s">
        <v>913</v>
      </c>
      <c r="R176" s="28" t="s">
        <v>915</v>
      </c>
      <c r="S176" s="143" t="s">
        <v>916</v>
      </c>
      <c r="T176" s="143" t="s">
        <v>1800</v>
      </c>
      <c r="U176" s="143" t="s">
        <v>918</v>
      </c>
      <c r="V176" s="28" t="s">
        <v>1138</v>
      </c>
      <c r="W176" s="28" t="s">
        <v>920</v>
      </c>
      <c r="X176" s="143" t="s">
        <v>916</v>
      </c>
      <c r="Y176" s="28" t="s">
        <v>922</v>
      </c>
      <c r="Z176" s="28" t="s">
        <v>924</v>
      </c>
    </row>
    <row r="177" spans="12:26" ht="12.75" customHeight="1" x14ac:dyDescent="0.25">
      <c r="L177" s="28" t="s">
        <v>925</v>
      </c>
      <c r="M177" s="28" t="s">
        <v>929</v>
      </c>
      <c r="N177" s="28" t="s">
        <v>930</v>
      </c>
      <c r="O177" s="28" t="s">
        <v>927</v>
      </c>
      <c r="P177" s="28" t="s">
        <v>927</v>
      </c>
      <c r="Q177" s="71" t="s">
        <v>928</v>
      </c>
      <c r="R177" s="28"/>
      <c r="S177" s="143" t="s">
        <v>1558</v>
      </c>
      <c r="T177" s="143" t="s">
        <v>1801</v>
      </c>
      <c r="U177" s="143" t="s">
        <v>1679</v>
      </c>
      <c r="V177" s="28" t="s">
        <v>931</v>
      </c>
      <c r="W177" s="28" t="s">
        <v>932</v>
      </c>
      <c r="X177" s="143" t="s">
        <v>1558</v>
      </c>
      <c r="Y177" s="28" t="s">
        <v>933</v>
      </c>
      <c r="Z177" s="28" t="s">
        <v>926</v>
      </c>
    </row>
    <row r="178" spans="12:26" ht="12.75" customHeight="1" x14ac:dyDescent="0.25">
      <c r="L178" s="28" t="s">
        <v>934</v>
      </c>
      <c r="M178" s="28" t="s">
        <v>938</v>
      </c>
      <c r="N178" s="28" t="s">
        <v>937</v>
      </c>
      <c r="O178" s="28" t="s">
        <v>939</v>
      </c>
      <c r="P178" s="28" t="s">
        <v>940</v>
      </c>
      <c r="Q178" s="79" t="s">
        <v>2011</v>
      </c>
      <c r="R178" s="28" t="s">
        <v>941</v>
      </c>
      <c r="S178" s="143" t="s">
        <v>1559</v>
      </c>
      <c r="T178" s="143" t="s">
        <v>1802</v>
      </c>
      <c r="U178" s="143" t="s">
        <v>1680</v>
      </c>
      <c r="V178" s="28" t="s">
        <v>942</v>
      </c>
      <c r="W178" s="28" t="s">
        <v>943</v>
      </c>
      <c r="X178" s="143" t="s">
        <v>1559</v>
      </c>
      <c r="Y178" s="28" t="s">
        <v>935</v>
      </c>
      <c r="Z178" s="28" t="s">
        <v>936</v>
      </c>
    </row>
    <row r="179" spans="12:26" ht="12.75" customHeight="1" x14ac:dyDescent="0.25">
      <c r="L179" s="28" t="s">
        <v>952</v>
      </c>
      <c r="M179" s="28" t="s">
        <v>952</v>
      </c>
      <c r="N179" s="28" t="s">
        <v>954</v>
      </c>
      <c r="O179" s="28" t="s">
        <v>955</v>
      </c>
      <c r="P179" s="28" t="s">
        <v>955</v>
      </c>
      <c r="Q179" s="71" t="s">
        <v>956</v>
      </c>
      <c r="R179" s="28" t="s">
        <v>957</v>
      </c>
      <c r="S179" s="143" t="s">
        <v>958</v>
      </c>
      <c r="T179" s="143" t="s">
        <v>1803</v>
      </c>
      <c r="U179" s="143" t="s">
        <v>957</v>
      </c>
      <c r="V179" s="28" t="s">
        <v>959</v>
      </c>
      <c r="W179" s="28" t="s">
        <v>960</v>
      </c>
      <c r="X179" s="143" t="s">
        <v>958</v>
      </c>
      <c r="Y179" s="28" t="s">
        <v>962</v>
      </c>
      <c r="Z179" s="28" t="s">
        <v>961</v>
      </c>
    </row>
    <row r="180" spans="12:26" ht="12.75" customHeight="1" x14ac:dyDescent="0.25">
      <c r="L180" s="28" t="s">
        <v>953</v>
      </c>
      <c r="M180" s="28" t="s">
        <v>971</v>
      </c>
      <c r="N180" s="71" t="s">
        <v>2161</v>
      </c>
      <c r="O180" s="28" t="s">
        <v>972</v>
      </c>
      <c r="P180" s="28" t="s">
        <v>973</v>
      </c>
      <c r="Q180" s="71" t="s">
        <v>1125</v>
      </c>
      <c r="R180" s="28" t="s">
        <v>1136</v>
      </c>
      <c r="S180" s="143" t="s">
        <v>1560</v>
      </c>
      <c r="T180" s="143" t="s">
        <v>1804</v>
      </c>
      <c r="U180" s="143" t="s">
        <v>1681</v>
      </c>
      <c r="V180" s="28" t="s">
        <v>974</v>
      </c>
      <c r="W180" s="28" t="s">
        <v>975</v>
      </c>
      <c r="X180" s="143" t="s">
        <v>1560</v>
      </c>
      <c r="Y180" s="28" t="s">
        <v>976</v>
      </c>
      <c r="Z180" s="28" t="s">
        <v>977</v>
      </c>
    </row>
    <row r="181" spans="12:26" ht="12.75" customHeight="1" x14ac:dyDescent="0.25">
      <c r="L181" s="28" t="s">
        <v>978</v>
      </c>
      <c r="M181" s="28" t="s">
        <v>978</v>
      </c>
      <c r="N181" s="28" t="s">
        <v>979</v>
      </c>
      <c r="O181" s="28" t="s">
        <v>980</v>
      </c>
      <c r="P181" s="28" t="s">
        <v>981</v>
      </c>
      <c r="Q181" s="79" t="s">
        <v>1419</v>
      </c>
      <c r="R181" s="28" t="s">
        <v>982</v>
      </c>
      <c r="S181" s="143" t="s">
        <v>1561</v>
      </c>
      <c r="T181" s="143" t="s">
        <v>1805</v>
      </c>
      <c r="U181" s="143" t="s">
        <v>1682</v>
      </c>
      <c r="V181" s="28" t="s">
        <v>983</v>
      </c>
      <c r="W181" s="28" t="s">
        <v>984</v>
      </c>
      <c r="X181" s="143" t="s">
        <v>1561</v>
      </c>
      <c r="Y181" s="28" t="s">
        <v>985</v>
      </c>
      <c r="Z181" s="28" t="s">
        <v>986</v>
      </c>
    </row>
    <row r="182" spans="12:26" ht="12.75" customHeight="1" x14ac:dyDescent="0.25">
      <c r="L182" s="28" t="s">
        <v>987</v>
      </c>
      <c r="M182" s="28" t="s">
        <v>987</v>
      </c>
      <c r="N182" s="28" t="s">
        <v>988</v>
      </c>
      <c r="O182" s="28" t="s">
        <v>1109</v>
      </c>
      <c r="P182" s="28" t="s">
        <v>1115</v>
      </c>
      <c r="Q182" s="71" t="s">
        <v>989</v>
      </c>
      <c r="R182" s="28" t="s">
        <v>991</v>
      </c>
      <c r="S182" s="143" t="s">
        <v>990</v>
      </c>
      <c r="T182" s="143" t="s">
        <v>992</v>
      </c>
      <c r="U182" s="143" t="s">
        <v>993</v>
      </c>
      <c r="V182" s="28" t="s">
        <v>994</v>
      </c>
      <c r="W182" s="28" t="s">
        <v>995</v>
      </c>
      <c r="X182" s="143" t="s">
        <v>990</v>
      </c>
      <c r="Y182" s="28" t="s">
        <v>996</v>
      </c>
      <c r="Z182" s="28" t="s">
        <v>997</v>
      </c>
    </row>
    <row r="183" spans="12:26" ht="12.75" customHeight="1" x14ac:dyDescent="0.25">
      <c r="L183" s="28" t="s">
        <v>1163</v>
      </c>
      <c r="M183" s="28" t="s">
        <v>1163</v>
      </c>
      <c r="N183" s="28" t="s">
        <v>1164</v>
      </c>
      <c r="O183" s="28" t="s">
        <v>1168</v>
      </c>
      <c r="P183" s="28" t="s">
        <v>1167</v>
      </c>
      <c r="Q183" s="71" t="s">
        <v>1170</v>
      </c>
      <c r="R183" s="28" t="s">
        <v>1169</v>
      </c>
      <c r="S183" s="143" t="s">
        <v>1562</v>
      </c>
      <c r="T183" s="143" t="s">
        <v>1166</v>
      </c>
      <c r="U183" s="143" t="s">
        <v>1165</v>
      </c>
      <c r="V183" s="28" t="s">
        <v>1171</v>
      </c>
      <c r="W183" s="28" t="s">
        <v>1172</v>
      </c>
      <c r="X183" s="143" t="s">
        <v>1562</v>
      </c>
      <c r="Y183" s="28" t="s">
        <v>1174</v>
      </c>
      <c r="Z183" s="28" t="s">
        <v>1175</v>
      </c>
    </row>
    <row r="184" spans="12:26" ht="12.75" customHeight="1" x14ac:dyDescent="0.25">
      <c r="L184" s="28" t="s">
        <v>1173</v>
      </c>
      <c r="M184" s="28" t="s">
        <v>1173</v>
      </c>
      <c r="N184" s="28" t="s">
        <v>2162</v>
      </c>
      <c r="O184" s="28" t="s">
        <v>2061</v>
      </c>
      <c r="P184" s="28" t="s">
        <v>2061</v>
      </c>
      <c r="Q184" s="79" t="s">
        <v>1420</v>
      </c>
      <c r="R184" s="28" t="s">
        <v>1173</v>
      </c>
      <c r="S184" s="143" t="s">
        <v>2062</v>
      </c>
      <c r="T184" s="143" t="s">
        <v>1806</v>
      </c>
      <c r="U184" s="143" t="s">
        <v>1683</v>
      </c>
      <c r="V184" s="28" t="s">
        <v>1173</v>
      </c>
      <c r="W184" s="28" t="s">
        <v>1173</v>
      </c>
      <c r="X184" s="143" t="s">
        <v>2062</v>
      </c>
      <c r="Y184" s="28" t="s">
        <v>1173</v>
      </c>
      <c r="Z184" s="28" t="s">
        <v>1173</v>
      </c>
    </row>
    <row r="185" spans="12:26" ht="12.75" customHeight="1" x14ac:dyDescent="0.25">
      <c r="L185" s="28" t="s">
        <v>1953</v>
      </c>
      <c r="M185" s="28" t="s">
        <v>1953</v>
      </c>
      <c r="N185" s="28" t="s">
        <v>2163</v>
      </c>
      <c r="O185" s="28" t="s">
        <v>2203</v>
      </c>
      <c r="P185" s="28" t="s">
        <v>2204</v>
      </c>
      <c r="Q185" s="219" t="s">
        <v>2603</v>
      </c>
      <c r="R185" s="28"/>
      <c r="S185" s="140" t="s">
        <v>2044</v>
      </c>
      <c r="T185" s="143" t="s">
        <v>2107</v>
      </c>
      <c r="U185" s="143" t="s">
        <v>1684</v>
      </c>
      <c r="V185" s="28"/>
      <c r="W185" s="28"/>
      <c r="X185" s="140" t="s">
        <v>2044</v>
      </c>
      <c r="Y185" s="28"/>
      <c r="Z185" s="28"/>
    </row>
    <row r="186" spans="12:26" ht="12.75" customHeight="1" x14ac:dyDescent="0.25">
      <c r="L186" s="28" t="s">
        <v>1176</v>
      </c>
      <c r="M186" s="28" t="s">
        <v>1176</v>
      </c>
      <c r="N186" s="28" t="s">
        <v>1230</v>
      </c>
      <c r="O186" s="28" t="s">
        <v>1218</v>
      </c>
      <c r="P186" s="28" t="s">
        <v>1002</v>
      </c>
      <c r="Q186" s="79" t="s">
        <v>1421</v>
      </c>
      <c r="R186" s="28"/>
      <c r="S186" s="140" t="s">
        <v>1481</v>
      </c>
      <c r="T186" s="143" t="s">
        <v>1733</v>
      </c>
      <c r="U186" s="140" t="s">
        <v>1613</v>
      </c>
      <c r="V186" s="28"/>
      <c r="W186" s="28"/>
      <c r="X186" s="140" t="s">
        <v>1481</v>
      </c>
      <c r="Y186" s="28"/>
      <c r="Z186" s="28"/>
    </row>
    <row r="187" spans="12:26" ht="12.75" customHeight="1" x14ac:dyDescent="0.25">
      <c r="L187" s="28" t="s">
        <v>1177</v>
      </c>
      <c r="M187" s="28" t="s">
        <v>1248</v>
      </c>
      <c r="N187" s="28" t="s">
        <v>1251</v>
      </c>
      <c r="O187" s="28" t="s">
        <v>1249</v>
      </c>
      <c r="P187" s="28" t="s">
        <v>1250</v>
      </c>
      <c r="Q187" s="79" t="s">
        <v>2031</v>
      </c>
      <c r="R187" s="28"/>
      <c r="S187" s="140" t="s">
        <v>1563</v>
      </c>
      <c r="T187" s="143" t="s">
        <v>1807</v>
      </c>
      <c r="U187" s="140" t="s">
        <v>1685</v>
      </c>
      <c r="V187" s="28"/>
      <c r="W187" s="28"/>
      <c r="X187" s="140" t="s">
        <v>1563</v>
      </c>
      <c r="Y187" s="28"/>
      <c r="Z187" s="28"/>
    </row>
    <row r="188" spans="12:26" ht="12.75" customHeight="1" x14ac:dyDescent="0.25">
      <c r="L188" s="28" t="s">
        <v>1189</v>
      </c>
      <c r="M188" s="28" t="s">
        <v>1475</v>
      </c>
      <c r="N188" s="28" t="s">
        <v>1246</v>
      </c>
      <c r="O188" s="28" t="s">
        <v>1247</v>
      </c>
      <c r="P188" s="28" t="s">
        <v>1244</v>
      </c>
      <c r="Q188" s="71" t="s">
        <v>1245</v>
      </c>
      <c r="R188" s="28"/>
      <c r="S188" s="140" t="s">
        <v>1564</v>
      </c>
      <c r="T188" s="143" t="s">
        <v>1741</v>
      </c>
      <c r="U188" s="140" t="s">
        <v>2076</v>
      </c>
      <c r="V188" s="28"/>
      <c r="W188" s="28"/>
      <c r="X188" s="140" t="s">
        <v>1564</v>
      </c>
      <c r="Y188" s="28"/>
      <c r="Z188" s="28"/>
    </row>
    <row r="189" spans="12:26" ht="12.75" customHeight="1" x14ac:dyDescent="0.25">
      <c r="L189" s="70" t="s">
        <v>1187</v>
      </c>
      <c r="M189" s="70" t="s">
        <v>1187</v>
      </c>
      <c r="N189" s="70" t="s">
        <v>1235</v>
      </c>
      <c r="O189" s="70" t="s">
        <v>1234</v>
      </c>
      <c r="P189" s="70" t="s">
        <v>1234</v>
      </c>
      <c r="Q189" s="158" t="s">
        <v>1236</v>
      </c>
      <c r="R189" s="70"/>
      <c r="S189" s="140" t="s">
        <v>1565</v>
      </c>
      <c r="T189" s="159" t="s">
        <v>1808</v>
      </c>
      <c r="U189" s="140" t="s">
        <v>1686</v>
      </c>
      <c r="V189" s="28"/>
      <c r="W189" s="28"/>
      <c r="X189" s="140" t="s">
        <v>1565</v>
      </c>
      <c r="Y189" s="28"/>
      <c r="Z189" s="28"/>
    </row>
    <row r="190" spans="12:26" ht="12.75" customHeight="1" x14ac:dyDescent="0.25">
      <c r="L190" s="28" t="s">
        <v>1188</v>
      </c>
      <c r="M190" s="28" t="s">
        <v>1188</v>
      </c>
      <c r="N190" s="28" t="s">
        <v>709</v>
      </c>
      <c r="O190" s="28" t="s">
        <v>176</v>
      </c>
      <c r="P190" s="28" t="s">
        <v>176</v>
      </c>
      <c r="Q190" s="218" t="s">
        <v>2604</v>
      </c>
      <c r="R190" s="28"/>
      <c r="S190" s="140" t="s">
        <v>1566</v>
      </c>
      <c r="T190" s="143" t="s">
        <v>1809</v>
      </c>
      <c r="U190" s="140" t="s">
        <v>1687</v>
      </c>
      <c r="V190" s="28"/>
      <c r="W190" s="28"/>
      <c r="X190" s="140" t="s">
        <v>1566</v>
      </c>
      <c r="Y190" s="28"/>
      <c r="Z190" s="28"/>
    </row>
    <row r="191" spans="12:26" ht="12.75" customHeight="1" x14ac:dyDescent="0.25">
      <c r="L191" s="25" t="s">
        <v>1186</v>
      </c>
      <c r="M191" s="25" t="s">
        <v>1186</v>
      </c>
      <c r="N191" s="28" t="s">
        <v>1240</v>
      </c>
      <c r="O191" s="25" t="s">
        <v>1239</v>
      </c>
      <c r="P191" s="25" t="s">
        <v>1237</v>
      </c>
      <c r="Q191" s="31" t="s">
        <v>1238</v>
      </c>
      <c r="S191" s="85" t="s">
        <v>1567</v>
      </c>
      <c r="T191" s="84" t="s">
        <v>1810</v>
      </c>
      <c r="U191" s="140" t="s">
        <v>1688</v>
      </c>
      <c r="X191" s="85" t="s">
        <v>1567</v>
      </c>
    </row>
    <row r="192" spans="12:26" ht="12.75" customHeight="1" x14ac:dyDescent="0.25">
      <c r="L192" s="25" t="s">
        <v>1184</v>
      </c>
      <c r="M192" s="25" t="s">
        <v>1184</v>
      </c>
      <c r="N192" s="28" t="s">
        <v>1241</v>
      </c>
      <c r="O192" s="25" t="s">
        <v>1242</v>
      </c>
      <c r="P192" s="25" t="s">
        <v>1243</v>
      </c>
      <c r="Q192" s="75" t="s">
        <v>1422</v>
      </c>
      <c r="S192" s="85" t="s">
        <v>1568</v>
      </c>
      <c r="T192" s="84" t="s">
        <v>1811</v>
      </c>
      <c r="U192" s="140" t="s">
        <v>1689</v>
      </c>
      <c r="X192" s="85" t="s">
        <v>1568</v>
      </c>
    </row>
    <row r="193" spans="12:24" ht="12.75" customHeight="1" x14ac:dyDescent="0.25">
      <c r="L193" s="25" t="s">
        <v>1185</v>
      </c>
      <c r="M193" s="25" t="s">
        <v>1185</v>
      </c>
      <c r="N193" s="28" t="s">
        <v>1359</v>
      </c>
      <c r="O193" s="25" t="s">
        <v>467</v>
      </c>
      <c r="P193" s="25" t="s">
        <v>468</v>
      </c>
      <c r="Q193" s="31" t="s">
        <v>2012</v>
      </c>
      <c r="S193" s="85" t="s">
        <v>2206</v>
      </c>
      <c r="T193" s="84" t="s">
        <v>1812</v>
      </c>
      <c r="U193" s="140" t="s">
        <v>1690</v>
      </c>
      <c r="X193" s="85" t="s">
        <v>1569</v>
      </c>
    </row>
    <row r="194" spans="12:24" ht="12.75" customHeight="1" x14ac:dyDescent="0.25">
      <c r="L194" s="25" t="s">
        <v>1252</v>
      </c>
      <c r="M194" s="25" t="s">
        <v>1252</v>
      </c>
      <c r="N194" s="28" t="s">
        <v>1358</v>
      </c>
      <c r="O194" s="25" t="s">
        <v>1274</v>
      </c>
      <c r="P194" s="25" t="s">
        <v>1275</v>
      </c>
      <c r="Q194" s="31" t="s">
        <v>1360</v>
      </c>
      <c r="S194" s="85" t="s">
        <v>1570</v>
      </c>
      <c r="T194" s="84" t="s">
        <v>1813</v>
      </c>
      <c r="U194" s="140" t="s">
        <v>1691</v>
      </c>
      <c r="X194" s="85" t="s">
        <v>1570</v>
      </c>
    </row>
    <row r="195" spans="12:24" ht="12.75" customHeight="1" x14ac:dyDescent="0.25">
      <c r="L195" s="25" t="s">
        <v>1178</v>
      </c>
      <c r="M195" s="25" t="s">
        <v>1178</v>
      </c>
      <c r="N195" s="28" t="s">
        <v>2164</v>
      </c>
      <c r="O195" s="25" t="s">
        <v>1254</v>
      </c>
      <c r="P195" s="25" t="s">
        <v>1253</v>
      </c>
      <c r="Q195" s="31" t="s">
        <v>1255</v>
      </c>
      <c r="S195" s="85" t="s">
        <v>1479</v>
      </c>
      <c r="T195" s="84" t="s">
        <v>1731</v>
      </c>
      <c r="U195" s="140" t="s">
        <v>1611</v>
      </c>
      <c r="X195" s="85" t="s">
        <v>1479</v>
      </c>
    </row>
    <row r="196" spans="12:24" ht="12.75" customHeight="1" x14ac:dyDescent="0.25">
      <c r="L196" s="25" t="s">
        <v>1191</v>
      </c>
      <c r="M196" s="25" t="s">
        <v>1191</v>
      </c>
      <c r="N196" s="28" t="s">
        <v>249</v>
      </c>
      <c r="O196" s="25" t="s">
        <v>250</v>
      </c>
      <c r="P196" s="25" t="s">
        <v>251</v>
      </c>
      <c r="Q196" s="75" t="s">
        <v>1423</v>
      </c>
      <c r="S196" s="85" t="s">
        <v>1571</v>
      </c>
      <c r="T196" s="84" t="s">
        <v>1814</v>
      </c>
      <c r="U196" s="140" t="s">
        <v>2077</v>
      </c>
      <c r="X196" s="85" t="s">
        <v>1571</v>
      </c>
    </row>
    <row r="197" spans="12:24" ht="12.75" customHeight="1" x14ac:dyDescent="0.25">
      <c r="L197" s="31" t="s">
        <v>1289</v>
      </c>
      <c r="Q197" s="31"/>
      <c r="S197" s="83"/>
      <c r="T197" s="84"/>
      <c r="U197" s="84"/>
      <c r="X197" s="83"/>
    </row>
    <row r="198" spans="12:24" ht="12.75" customHeight="1" x14ac:dyDescent="0.25">
      <c r="L198" s="25" t="s">
        <v>1013</v>
      </c>
      <c r="M198" s="25" t="s">
        <v>1013</v>
      </c>
      <c r="N198" s="28" t="s">
        <v>2165</v>
      </c>
      <c r="O198" s="25" t="s">
        <v>1256</v>
      </c>
      <c r="P198" s="25" t="s">
        <v>1014</v>
      </c>
      <c r="Q198" s="31" t="s">
        <v>1276</v>
      </c>
      <c r="S198" s="85" t="s">
        <v>1572</v>
      </c>
      <c r="T198" s="84" t="s">
        <v>1815</v>
      </c>
      <c r="U198" s="140" t="s">
        <v>1692</v>
      </c>
      <c r="X198" s="85" t="s">
        <v>1572</v>
      </c>
    </row>
    <row r="199" spans="12:24" ht="12.75" customHeight="1" x14ac:dyDescent="0.25">
      <c r="L199" s="25" t="s">
        <v>1015</v>
      </c>
      <c r="M199" s="25" t="s">
        <v>1015</v>
      </c>
      <c r="N199" s="28" t="s">
        <v>2166</v>
      </c>
      <c r="O199" s="25" t="s">
        <v>1257</v>
      </c>
      <c r="P199" s="25" t="s">
        <v>1016</v>
      </c>
      <c r="Q199" s="31" t="s">
        <v>1278</v>
      </c>
      <c r="S199" s="85" t="s">
        <v>1573</v>
      </c>
      <c r="T199" s="84" t="s">
        <v>1816</v>
      </c>
      <c r="U199" s="140" t="s">
        <v>1693</v>
      </c>
      <c r="X199" s="85" t="s">
        <v>1573</v>
      </c>
    </row>
    <row r="200" spans="12:24" ht="12.75" customHeight="1" x14ac:dyDescent="0.25">
      <c r="L200" s="25" t="s">
        <v>1017</v>
      </c>
      <c r="M200" s="25" t="s">
        <v>1017</v>
      </c>
      <c r="N200" s="28" t="s">
        <v>2167</v>
      </c>
      <c r="O200" s="25" t="s">
        <v>1258</v>
      </c>
      <c r="P200" s="25" t="s">
        <v>1018</v>
      </c>
      <c r="Q200" s="31" t="s">
        <v>1277</v>
      </c>
      <c r="S200" s="85" t="s">
        <v>1574</v>
      </c>
      <c r="T200" s="84" t="s">
        <v>1817</v>
      </c>
      <c r="U200" s="140" t="s">
        <v>1694</v>
      </c>
      <c r="X200" s="85" t="s">
        <v>1574</v>
      </c>
    </row>
    <row r="201" spans="12:24" ht="12.75" customHeight="1" x14ac:dyDescent="0.25">
      <c r="L201" s="25" t="s">
        <v>1019</v>
      </c>
      <c r="M201" s="25" t="s">
        <v>1019</v>
      </c>
      <c r="N201" s="28" t="s">
        <v>2168</v>
      </c>
      <c r="O201" s="25" t="s">
        <v>1259</v>
      </c>
      <c r="P201" s="25" t="s">
        <v>1020</v>
      </c>
      <c r="Q201" s="31" t="s">
        <v>1278</v>
      </c>
      <c r="S201" s="85" t="s">
        <v>2045</v>
      </c>
      <c r="T201" s="84" t="s">
        <v>1818</v>
      </c>
      <c r="U201" s="140" t="s">
        <v>1695</v>
      </c>
      <c r="X201" s="85" t="s">
        <v>2045</v>
      </c>
    </row>
    <row r="202" spans="12:24" ht="12.75" customHeight="1" x14ac:dyDescent="0.25">
      <c r="L202" s="25" t="s">
        <v>1021</v>
      </c>
      <c r="M202" s="25" t="s">
        <v>1021</v>
      </c>
      <c r="N202" s="28" t="s">
        <v>2169</v>
      </c>
      <c r="O202" s="25" t="s">
        <v>1260</v>
      </c>
      <c r="P202" s="25" t="s">
        <v>1022</v>
      </c>
      <c r="Q202" s="31" t="s">
        <v>1279</v>
      </c>
      <c r="S202" s="85" t="s">
        <v>2046</v>
      </c>
      <c r="T202" s="84" t="s">
        <v>1819</v>
      </c>
      <c r="U202" s="140" t="s">
        <v>1696</v>
      </c>
      <c r="X202" s="85" t="s">
        <v>2046</v>
      </c>
    </row>
    <row r="203" spans="12:24" ht="12.75" customHeight="1" x14ac:dyDescent="0.25">
      <c r="L203" s="25" t="s">
        <v>1023</v>
      </c>
      <c r="M203" s="25" t="s">
        <v>1023</v>
      </c>
      <c r="N203" s="28" t="s">
        <v>2170</v>
      </c>
      <c r="O203" s="25" t="s">
        <v>1261</v>
      </c>
      <c r="P203" s="25" t="s">
        <v>1024</v>
      </c>
      <c r="Q203" s="75" t="s">
        <v>1424</v>
      </c>
      <c r="S203" s="85" t="s">
        <v>1575</v>
      </c>
      <c r="T203" s="84" t="s">
        <v>1820</v>
      </c>
      <c r="U203" s="140" t="s">
        <v>1697</v>
      </c>
      <c r="X203" s="85" t="s">
        <v>1575</v>
      </c>
    </row>
    <row r="204" spans="12:24" ht="12.75" customHeight="1" x14ac:dyDescent="0.25">
      <c r="L204" s="25" t="s">
        <v>1025</v>
      </c>
      <c r="M204" s="25" t="s">
        <v>1025</v>
      </c>
      <c r="N204" s="150" t="s">
        <v>2171</v>
      </c>
      <c r="O204" s="25" t="s">
        <v>1026</v>
      </c>
      <c r="P204" s="25" t="s">
        <v>1026</v>
      </c>
      <c r="Q204" s="31" t="s">
        <v>1280</v>
      </c>
      <c r="S204" s="85" t="s">
        <v>1576</v>
      </c>
      <c r="T204" s="84" t="s">
        <v>1821</v>
      </c>
      <c r="U204" s="140" t="s">
        <v>1698</v>
      </c>
      <c r="X204" s="85" t="s">
        <v>1576</v>
      </c>
    </row>
    <row r="205" spans="12:24" ht="12.75" customHeight="1" x14ac:dyDescent="0.25">
      <c r="L205" s="25" t="s">
        <v>1027</v>
      </c>
      <c r="M205" s="25" t="s">
        <v>1027</v>
      </c>
      <c r="N205" s="28" t="s">
        <v>2172</v>
      </c>
      <c r="O205" s="25" t="s">
        <v>1262</v>
      </c>
      <c r="P205" s="25" t="s">
        <v>1028</v>
      </c>
      <c r="Q205" s="75" t="s">
        <v>1425</v>
      </c>
      <c r="S205" s="85" t="s">
        <v>2047</v>
      </c>
      <c r="T205" s="84" t="s">
        <v>1822</v>
      </c>
      <c r="U205" s="140" t="s">
        <v>1699</v>
      </c>
      <c r="X205" s="85" t="s">
        <v>2047</v>
      </c>
    </row>
    <row r="206" spans="12:24" ht="12.75" customHeight="1" x14ac:dyDescent="0.25">
      <c r="L206" s="25" t="s">
        <v>1029</v>
      </c>
      <c r="M206" s="25" t="s">
        <v>1029</v>
      </c>
      <c r="N206" s="28" t="s">
        <v>2173</v>
      </c>
      <c r="O206" s="25" t="s">
        <v>1263</v>
      </c>
      <c r="P206" s="25" t="s">
        <v>1030</v>
      </c>
      <c r="Q206" s="77" t="s">
        <v>1426</v>
      </c>
      <c r="S206" s="85" t="s">
        <v>2048</v>
      </c>
      <c r="T206" s="84" t="s">
        <v>1823</v>
      </c>
      <c r="U206" s="140" t="s">
        <v>1700</v>
      </c>
      <c r="X206" s="85" t="s">
        <v>2048</v>
      </c>
    </row>
    <row r="207" spans="12:24" ht="12.75" customHeight="1" x14ac:dyDescent="0.25">
      <c r="L207" s="25" t="s">
        <v>1031</v>
      </c>
      <c r="M207" s="25" t="s">
        <v>1031</v>
      </c>
      <c r="N207" s="28" t="s">
        <v>2174</v>
      </c>
      <c r="O207" s="25" t="s">
        <v>1264</v>
      </c>
      <c r="P207" s="25" t="s">
        <v>1032</v>
      </c>
      <c r="Q207" s="31" t="s">
        <v>1281</v>
      </c>
      <c r="S207" s="85" t="s">
        <v>1577</v>
      </c>
      <c r="T207" s="84" t="s">
        <v>1824</v>
      </c>
      <c r="U207" s="140" t="s">
        <v>1701</v>
      </c>
      <c r="X207" s="85" t="s">
        <v>1577</v>
      </c>
    </row>
    <row r="208" spans="12:24" ht="12.75" customHeight="1" x14ac:dyDescent="0.25">
      <c r="L208" s="25" t="s">
        <v>1033</v>
      </c>
      <c r="M208" s="25" t="s">
        <v>1033</v>
      </c>
      <c r="N208" s="28" t="s">
        <v>2175</v>
      </c>
      <c r="O208" s="25" t="s">
        <v>1265</v>
      </c>
      <c r="P208" s="25" t="s">
        <v>1034</v>
      </c>
      <c r="Q208" s="31" t="s">
        <v>1282</v>
      </c>
      <c r="S208" s="85" t="s">
        <v>1578</v>
      </c>
      <c r="T208" s="84" t="s">
        <v>1825</v>
      </c>
      <c r="U208" s="140" t="s">
        <v>1702</v>
      </c>
      <c r="X208" s="85" t="s">
        <v>1578</v>
      </c>
    </row>
    <row r="209" spans="12:26" ht="12.75" customHeight="1" x14ac:dyDescent="0.25">
      <c r="L209" s="25" t="s">
        <v>1035</v>
      </c>
      <c r="M209" s="25" t="s">
        <v>1035</v>
      </c>
      <c r="N209" s="28" t="s">
        <v>2176</v>
      </c>
      <c r="O209" s="25" t="s">
        <v>1266</v>
      </c>
      <c r="P209" s="25" t="s">
        <v>1036</v>
      </c>
      <c r="Q209" s="31" t="s">
        <v>1283</v>
      </c>
      <c r="S209" s="85" t="s">
        <v>1579</v>
      </c>
      <c r="T209" s="84" t="s">
        <v>1826</v>
      </c>
      <c r="U209" s="140" t="s">
        <v>1703</v>
      </c>
      <c r="X209" s="85" t="s">
        <v>1579</v>
      </c>
    </row>
    <row r="210" spans="12:26" ht="12.75" customHeight="1" x14ac:dyDescent="0.25">
      <c r="L210" s="25" t="s">
        <v>1037</v>
      </c>
      <c r="M210" s="25" t="s">
        <v>1037</v>
      </c>
      <c r="N210" s="28" t="s">
        <v>2177</v>
      </c>
      <c r="O210" s="25" t="s">
        <v>1267</v>
      </c>
      <c r="P210" s="25" t="s">
        <v>1038</v>
      </c>
      <c r="Q210" s="75" t="s">
        <v>2013</v>
      </c>
      <c r="S210" s="85" t="s">
        <v>1580</v>
      </c>
      <c r="T210" s="84" t="s">
        <v>1827</v>
      </c>
      <c r="U210" s="140" t="s">
        <v>2078</v>
      </c>
      <c r="X210" s="85" t="s">
        <v>1580</v>
      </c>
    </row>
    <row r="211" spans="12:26" ht="12.75" customHeight="1" x14ac:dyDescent="0.25">
      <c r="L211" s="25" t="s">
        <v>1442</v>
      </c>
      <c r="M211" s="25" t="s">
        <v>1442</v>
      </c>
      <c r="N211" s="71" t="s">
        <v>2178</v>
      </c>
      <c r="O211" s="25" t="s">
        <v>1444</v>
      </c>
      <c r="P211" s="25" t="s">
        <v>1443</v>
      </c>
      <c r="Q211" s="31" t="s">
        <v>2014</v>
      </c>
      <c r="S211" s="85" t="s">
        <v>1581</v>
      </c>
      <c r="T211" s="84" t="s">
        <v>1828</v>
      </c>
      <c r="U211" s="140" t="s">
        <v>2079</v>
      </c>
      <c r="X211" s="85" t="s">
        <v>1581</v>
      </c>
    </row>
    <row r="212" spans="12:26" ht="12.75" customHeight="1" x14ac:dyDescent="0.25">
      <c r="L212" s="25" t="s">
        <v>1445</v>
      </c>
      <c r="M212" s="25" t="s">
        <v>1445</v>
      </c>
      <c r="N212" s="28" t="s">
        <v>1449</v>
      </c>
      <c r="O212" s="25" t="s">
        <v>1447</v>
      </c>
      <c r="P212" s="25" t="s">
        <v>1446</v>
      </c>
      <c r="Q212" s="31" t="s">
        <v>1450</v>
      </c>
      <c r="S212" s="85" t="s">
        <v>1582</v>
      </c>
      <c r="T212" s="84" t="s">
        <v>1829</v>
      </c>
      <c r="U212" s="140" t="s">
        <v>1704</v>
      </c>
      <c r="X212" s="85" t="s">
        <v>1582</v>
      </c>
    </row>
    <row r="213" spans="12:26" ht="12.75" customHeight="1" x14ac:dyDescent="0.25">
      <c r="L213" s="28"/>
      <c r="M213" s="28"/>
      <c r="N213" s="28"/>
      <c r="O213" s="28"/>
      <c r="P213" s="28"/>
      <c r="Q213" s="71"/>
      <c r="R213" s="28"/>
      <c r="S213" s="141"/>
      <c r="T213" s="152"/>
      <c r="U213" s="143"/>
      <c r="V213" s="28"/>
      <c r="W213" s="28"/>
      <c r="X213" s="141"/>
      <c r="Y213" s="28"/>
      <c r="Z213" s="28"/>
    </row>
    <row r="214" spans="12:26" ht="12.75" customHeight="1" x14ac:dyDescent="0.25">
      <c r="L214" s="28"/>
      <c r="M214" s="28"/>
      <c r="N214" s="28"/>
      <c r="O214" s="28"/>
      <c r="P214" s="28"/>
      <c r="Q214" s="71"/>
      <c r="R214" s="28"/>
      <c r="S214" s="140"/>
      <c r="T214" s="152"/>
      <c r="U214" s="143"/>
      <c r="V214" s="28"/>
      <c r="W214" s="28"/>
      <c r="X214" s="140"/>
      <c r="Y214" s="28"/>
      <c r="Z214" s="28"/>
    </row>
    <row r="215" spans="12:26" ht="12.75" customHeight="1" x14ac:dyDescent="0.25">
      <c r="L215" s="28" t="s">
        <v>1268</v>
      </c>
      <c r="M215" s="28" t="s">
        <v>1268</v>
      </c>
      <c r="N215" s="28" t="s">
        <v>1357</v>
      </c>
      <c r="O215" s="28" t="s">
        <v>1270</v>
      </c>
      <c r="P215" s="28" t="s">
        <v>1272</v>
      </c>
      <c r="Q215" s="71" t="s">
        <v>1284</v>
      </c>
      <c r="R215" s="28"/>
      <c r="S215" s="140" t="s">
        <v>1583</v>
      </c>
      <c r="T215" s="143" t="s">
        <v>1830</v>
      </c>
      <c r="U215" s="143" t="s">
        <v>1705</v>
      </c>
      <c r="V215" s="28"/>
      <c r="W215" s="28"/>
      <c r="X215" s="140" t="s">
        <v>1583</v>
      </c>
      <c r="Y215" s="28"/>
      <c r="Z215" s="28"/>
    </row>
    <row r="216" spans="12:26" ht="12.75" customHeight="1" x14ac:dyDescent="0.25">
      <c r="L216" s="28" t="s">
        <v>1269</v>
      </c>
      <c r="M216" s="28" t="s">
        <v>1269</v>
      </c>
      <c r="N216" s="28" t="s">
        <v>1356</v>
      </c>
      <c r="O216" s="28" t="s">
        <v>1271</v>
      </c>
      <c r="P216" s="28" t="s">
        <v>1273</v>
      </c>
      <c r="Q216" s="71" t="s">
        <v>1285</v>
      </c>
      <c r="R216" s="28"/>
      <c r="S216" s="140" t="s">
        <v>1584</v>
      </c>
      <c r="T216" s="143" t="s">
        <v>1831</v>
      </c>
      <c r="U216" s="143" t="s">
        <v>1706</v>
      </c>
      <c r="V216" s="28"/>
      <c r="W216" s="28"/>
      <c r="X216" s="140" t="s">
        <v>1584</v>
      </c>
      <c r="Y216" s="28"/>
      <c r="Z216" s="28"/>
    </row>
    <row r="217" spans="12:26" ht="12.75" customHeight="1" x14ac:dyDescent="0.25">
      <c r="L217" s="28" t="s">
        <v>1192</v>
      </c>
      <c r="M217" s="28" t="s">
        <v>1192</v>
      </c>
      <c r="N217" s="28" t="s">
        <v>1339</v>
      </c>
      <c r="O217" s="28" t="s">
        <v>1318</v>
      </c>
      <c r="P217" s="28" t="s">
        <v>1319</v>
      </c>
      <c r="Q217" s="71" t="s">
        <v>1320</v>
      </c>
      <c r="R217" s="28"/>
      <c r="S217" s="140" t="s">
        <v>1585</v>
      </c>
      <c r="T217" s="143" t="s">
        <v>1832</v>
      </c>
      <c r="U217" s="143" t="s">
        <v>1707</v>
      </c>
      <c r="V217" s="28"/>
      <c r="W217" s="28"/>
      <c r="X217" s="140" t="s">
        <v>1585</v>
      </c>
      <c r="Y217" s="28"/>
      <c r="Z217" s="28"/>
    </row>
    <row r="218" spans="12:26" ht="12.75" customHeight="1" x14ac:dyDescent="0.25">
      <c r="L218" s="28" t="s">
        <v>1193</v>
      </c>
      <c r="M218" s="28" t="s">
        <v>1193</v>
      </c>
      <c r="N218" s="28" t="s">
        <v>1340</v>
      </c>
      <c r="O218" s="28" t="s">
        <v>1321</v>
      </c>
      <c r="P218" s="28" t="s">
        <v>1322</v>
      </c>
      <c r="Q218" s="71" t="s">
        <v>1323</v>
      </c>
      <c r="R218" s="28"/>
      <c r="S218" s="140" t="s">
        <v>1586</v>
      </c>
      <c r="T218" s="143" t="s">
        <v>1833</v>
      </c>
      <c r="U218" s="143" t="s">
        <v>1708</v>
      </c>
      <c r="V218" s="28"/>
      <c r="W218" s="28"/>
      <c r="X218" s="140" t="s">
        <v>1586</v>
      </c>
      <c r="Y218" s="28"/>
      <c r="Z218" s="28"/>
    </row>
    <row r="219" spans="12:26" ht="12.75" customHeight="1" x14ac:dyDescent="0.25">
      <c r="L219" s="28" t="s">
        <v>1194</v>
      </c>
      <c r="M219" s="28" t="s">
        <v>1194</v>
      </c>
      <c r="N219" s="28" t="s">
        <v>1341</v>
      </c>
      <c r="O219" s="28" t="s">
        <v>1327</v>
      </c>
      <c r="P219" s="28" t="s">
        <v>1327</v>
      </c>
      <c r="Q219" s="71" t="s">
        <v>1324</v>
      </c>
      <c r="R219" s="28"/>
      <c r="S219" s="143" t="s">
        <v>1587</v>
      </c>
      <c r="T219" s="143" t="s">
        <v>1834</v>
      </c>
      <c r="U219" s="143" t="s">
        <v>1709</v>
      </c>
      <c r="V219" s="28"/>
      <c r="W219" s="28"/>
      <c r="X219" s="143" t="s">
        <v>1587</v>
      </c>
      <c r="Y219" s="28"/>
      <c r="Z219" s="28"/>
    </row>
    <row r="220" spans="12:26" ht="12.75" customHeight="1" x14ac:dyDescent="0.25">
      <c r="L220" s="28" t="s">
        <v>1195</v>
      </c>
      <c r="M220" s="28" t="s">
        <v>1195</v>
      </c>
      <c r="N220" s="28" t="s">
        <v>1342</v>
      </c>
      <c r="O220" s="28" t="s">
        <v>1330</v>
      </c>
      <c r="P220" s="28" t="s">
        <v>1328</v>
      </c>
      <c r="Q220" s="71" t="s">
        <v>1325</v>
      </c>
      <c r="R220" s="28"/>
      <c r="S220" s="143" t="s">
        <v>1588</v>
      </c>
      <c r="T220" s="143" t="s">
        <v>1835</v>
      </c>
      <c r="U220" s="143" t="s">
        <v>1710</v>
      </c>
      <c r="V220" s="28"/>
      <c r="W220" s="28"/>
      <c r="X220" s="143" t="s">
        <v>1588</v>
      </c>
      <c r="Y220" s="28"/>
      <c r="Z220" s="28"/>
    </row>
    <row r="221" spans="12:26" ht="12.75" customHeight="1" x14ac:dyDescent="0.25">
      <c r="L221" s="28" t="s">
        <v>1196</v>
      </c>
      <c r="M221" s="28" t="s">
        <v>1196</v>
      </c>
      <c r="N221" s="28" t="s">
        <v>1343</v>
      </c>
      <c r="O221" s="28" t="s">
        <v>1331</v>
      </c>
      <c r="P221" s="28" t="s">
        <v>1329</v>
      </c>
      <c r="Q221" s="71" t="s">
        <v>1326</v>
      </c>
      <c r="R221" s="28"/>
      <c r="S221" s="143" t="s">
        <v>2049</v>
      </c>
      <c r="T221" s="143" t="s">
        <v>1836</v>
      </c>
      <c r="U221" s="143" t="s">
        <v>1711</v>
      </c>
      <c r="V221" s="28"/>
      <c r="W221" s="28"/>
      <c r="X221" s="143" t="s">
        <v>2049</v>
      </c>
      <c r="Y221" s="28"/>
      <c r="Z221" s="28"/>
    </row>
    <row r="222" spans="12:26" ht="12.75" customHeight="1" x14ac:dyDescent="0.25">
      <c r="L222" s="28" t="s">
        <v>1197</v>
      </c>
      <c r="M222" s="28" t="s">
        <v>1197</v>
      </c>
      <c r="N222" s="28" t="s">
        <v>1344</v>
      </c>
      <c r="O222" s="28" t="s">
        <v>1292</v>
      </c>
      <c r="P222" s="28" t="s">
        <v>1293</v>
      </c>
      <c r="Q222" s="71" t="s">
        <v>2033</v>
      </c>
      <c r="R222" s="28"/>
      <c r="S222" s="143" t="s">
        <v>2050</v>
      </c>
      <c r="T222" s="143" t="s">
        <v>1837</v>
      </c>
      <c r="U222" s="143" t="s">
        <v>1712</v>
      </c>
      <c r="V222" s="28"/>
      <c r="W222" s="28"/>
      <c r="X222" s="143" t="s">
        <v>2050</v>
      </c>
      <c r="Y222" s="28"/>
      <c r="Z222" s="28"/>
    </row>
    <row r="223" spans="12:26" ht="12.75" customHeight="1" x14ac:dyDescent="0.25">
      <c r="L223" s="28" t="s">
        <v>1198</v>
      </c>
      <c r="M223" s="28" t="s">
        <v>1198</v>
      </c>
      <c r="N223" s="28" t="s">
        <v>1345</v>
      </c>
      <c r="O223" s="28" t="s">
        <v>1295</v>
      </c>
      <c r="P223" s="28" t="s">
        <v>1294</v>
      </c>
      <c r="Q223" s="218" t="s">
        <v>2633</v>
      </c>
      <c r="R223" s="28"/>
      <c r="S223" s="143" t="s">
        <v>1589</v>
      </c>
      <c r="T223" s="143" t="s">
        <v>1838</v>
      </c>
      <c r="U223" s="143" t="s">
        <v>1713</v>
      </c>
      <c r="V223" s="28"/>
      <c r="W223" s="28"/>
      <c r="X223" s="143" t="s">
        <v>1589</v>
      </c>
      <c r="Y223" s="28"/>
      <c r="Z223" s="28"/>
    </row>
    <row r="224" spans="12:26" ht="12.75" customHeight="1" x14ac:dyDescent="0.25">
      <c r="L224" s="28" t="s">
        <v>1203</v>
      </c>
      <c r="M224" s="28" t="s">
        <v>1203</v>
      </c>
      <c r="N224" s="28" t="s">
        <v>1346</v>
      </c>
      <c r="O224" s="28" t="s">
        <v>1296</v>
      </c>
      <c r="P224" s="28" t="s">
        <v>1296</v>
      </c>
      <c r="Q224" s="71" t="s">
        <v>1297</v>
      </c>
      <c r="R224" s="28"/>
      <c r="S224" s="143" t="s">
        <v>1590</v>
      </c>
      <c r="T224" s="143" t="s">
        <v>1839</v>
      </c>
      <c r="U224" s="143" t="s">
        <v>1714</v>
      </c>
      <c r="V224" s="28"/>
      <c r="W224" s="28"/>
      <c r="X224" s="143" t="s">
        <v>1590</v>
      </c>
      <c r="Y224" s="28"/>
      <c r="Z224" s="28"/>
    </row>
    <row r="225" spans="12:26" ht="12.75" customHeight="1" x14ac:dyDescent="0.25">
      <c r="L225" s="28" t="s">
        <v>1205</v>
      </c>
      <c r="M225" s="28" t="s">
        <v>1205</v>
      </c>
      <c r="N225" s="28" t="s">
        <v>1347</v>
      </c>
      <c r="O225" s="28" t="s">
        <v>1298</v>
      </c>
      <c r="P225" s="28" t="s">
        <v>1299</v>
      </c>
      <c r="Q225" s="71" t="s">
        <v>1300</v>
      </c>
      <c r="R225" s="28"/>
      <c r="S225" s="143" t="s">
        <v>1591</v>
      </c>
      <c r="T225" s="143" t="s">
        <v>1840</v>
      </c>
      <c r="U225" s="143" t="s">
        <v>1715</v>
      </c>
      <c r="V225" s="28"/>
      <c r="W225" s="28"/>
      <c r="X225" s="143" t="s">
        <v>1591</v>
      </c>
      <c r="Y225" s="28"/>
      <c r="Z225" s="28"/>
    </row>
    <row r="226" spans="12:26" ht="12.75" customHeight="1" x14ac:dyDescent="0.25">
      <c r="L226" s="28" t="s">
        <v>1206</v>
      </c>
      <c r="M226" s="28" t="s">
        <v>1206</v>
      </c>
      <c r="N226" s="28" t="s">
        <v>1348</v>
      </c>
      <c r="O226" s="28" t="s">
        <v>1301</v>
      </c>
      <c r="P226" s="28" t="s">
        <v>1302</v>
      </c>
      <c r="Q226" s="71" t="s">
        <v>1303</v>
      </c>
      <c r="R226" s="28"/>
      <c r="S226" s="143" t="s">
        <v>1592</v>
      </c>
      <c r="T226" s="143" t="s">
        <v>1841</v>
      </c>
      <c r="U226" s="143" t="s">
        <v>1716</v>
      </c>
      <c r="V226" s="28"/>
      <c r="W226" s="28"/>
      <c r="X226" s="143" t="s">
        <v>1592</v>
      </c>
      <c r="Y226" s="28"/>
      <c r="Z226" s="28"/>
    </row>
    <row r="227" spans="12:26" ht="12.75" customHeight="1" x14ac:dyDescent="0.25">
      <c r="L227" s="28" t="s">
        <v>1207</v>
      </c>
      <c r="M227" s="28" t="s">
        <v>1878</v>
      </c>
      <c r="N227" s="28" t="s">
        <v>1878</v>
      </c>
      <c r="O227" s="28" t="s">
        <v>1879</v>
      </c>
      <c r="P227" s="28" t="s">
        <v>1879</v>
      </c>
      <c r="Q227" s="71" t="s">
        <v>1880</v>
      </c>
      <c r="R227" s="28"/>
      <c r="S227" s="143" t="s">
        <v>1881</v>
      </c>
      <c r="T227" s="143" t="s">
        <v>1882</v>
      </c>
      <c r="U227" s="143" t="s">
        <v>1878</v>
      </c>
      <c r="V227" s="28"/>
      <c r="W227" s="28"/>
      <c r="X227" s="143" t="s">
        <v>1881</v>
      </c>
      <c r="Y227" s="28"/>
      <c r="Z227" s="28"/>
    </row>
    <row r="228" spans="12:26" ht="12.75" customHeight="1" x14ac:dyDescent="0.25">
      <c r="L228" s="28" t="s">
        <v>1208</v>
      </c>
      <c r="M228" s="28" t="s">
        <v>1863</v>
      </c>
      <c r="N228" s="28" t="s">
        <v>1864</v>
      </c>
      <c r="O228" s="28" t="s">
        <v>1865</v>
      </c>
      <c r="P228" s="28" t="s">
        <v>1866</v>
      </c>
      <c r="Q228" s="71" t="s">
        <v>1867</v>
      </c>
      <c r="R228" s="28"/>
      <c r="S228" s="143" t="s">
        <v>1863</v>
      </c>
      <c r="T228" s="143" t="s">
        <v>1868</v>
      </c>
      <c r="U228" s="143" t="s">
        <v>1869</v>
      </c>
      <c r="V228" s="28"/>
      <c r="W228" s="28"/>
      <c r="X228" s="143" t="s">
        <v>1863</v>
      </c>
      <c r="Y228" s="28"/>
      <c r="Z228" s="28"/>
    </row>
    <row r="229" spans="12:26" ht="12.75" customHeight="1" x14ac:dyDescent="0.25">
      <c r="L229" s="28" t="s">
        <v>1199</v>
      </c>
      <c r="M229" s="28" t="s">
        <v>1199</v>
      </c>
      <c r="N229" s="71" t="s">
        <v>1349</v>
      </c>
      <c r="O229" s="71" t="s">
        <v>1332</v>
      </c>
      <c r="P229" s="71" t="s">
        <v>1333</v>
      </c>
      <c r="Q229" s="71" t="s">
        <v>2015</v>
      </c>
      <c r="R229" s="28"/>
      <c r="S229" s="143" t="s">
        <v>1593</v>
      </c>
      <c r="T229" s="143" t="s">
        <v>1842</v>
      </c>
      <c r="U229" s="143" t="s">
        <v>1717</v>
      </c>
      <c r="V229" s="28"/>
      <c r="W229" s="28"/>
      <c r="X229" s="143" t="s">
        <v>1593</v>
      </c>
      <c r="Y229" s="28"/>
      <c r="Z229" s="28"/>
    </row>
    <row r="230" spans="12:26" ht="12.75" customHeight="1" x14ac:dyDescent="0.25">
      <c r="L230" s="28" t="s">
        <v>1200</v>
      </c>
      <c r="M230" s="28" t="s">
        <v>1200</v>
      </c>
      <c r="N230" s="28" t="s">
        <v>1350</v>
      </c>
      <c r="O230" s="28" t="s">
        <v>1304</v>
      </c>
      <c r="P230" s="28" t="s">
        <v>1305</v>
      </c>
      <c r="Q230" s="71" t="s">
        <v>1200</v>
      </c>
      <c r="R230" s="28"/>
      <c r="S230" s="143" t="s">
        <v>1594</v>
      </c>
      <c r="T230" s="143" t="s">
        <v>1843</v>
      </c>
      <c r="U230" s="143" t="s">
        <v>1718</v>
      </c>
      <c r="V230" s="28"/>
      <c r="W230" s="28"/>
      <c r="X230" s="143" t="s">
        <v>1594</v>
      </c>
      <c r="Y230" s="28"/>
      <c r="Z230" s="28"/>
    </row>
    <row r="231" spans="12:26" ht="12.75" customHeight="1" x14ac:dyDescent="0.25">
      <c r="L231" s="28" t="s">
        <v>1209</v>
      </c>
      <c r="M231" s="28" t="s">
        <v>1209</v>
      </c>
      <c r="N231" s="28" t="s">
        <v>1351</v>
      </c>
      <c r="O231" s="28" t="s">
        <v>1306</v>
      </c>
      <c r="P231" s="28" t="s">
        <v>1307</v>
      </c>
      <c r="Q231" s="71" t="s">
        <v>2016</v>
      </c>
      <c r="R231" s="28"/>
      <c r="S231" s="143" t="s">
        <v>1595</v>
      </c>
      <c r="T231" s="143" t="s">
        <v>1844</v>
      </c>
      <c r="U231" s="143" t="s">
        <v>1719</v>
      </c>
      <c r="V231" s="28"/>
      <c r="W231" s="28"/>
      <c r="X231" s="143" t="s">
        <v>1595</v>
      </c>
      <c r="Y231" s="28"/>
      <c r="Z231" s="28"/>
    </row>
    <row r="232" spans="12:26" ht="12.75" customHeight="1" x14ac:dyDescent="0.25">
      <c r="L232" s="28" t="s">
        <v>1201</v>
      </c>
      <c r="M232" s="28" t="s">
        <v>1201</v>
      </c>
      <c r="N232" s="28" t="s">
        <v>1352</v>
      </c>
      <c r="O232" s="28" t="s">
        <v>1310</v>
      </c>
      <c r="P232" s="28" t="s">
        <v>1309</v>
      </c>
      <c r="Q232" s="71" t="s">
        <v>1308</v>
      </c>
      <c r="R232" s="28"/>
      <c r="S232" s="143" t="s">
        <v>1201</v>
      </c>
      <c r="T232" s="143" t="s">
        <v>1845</v>
      </c>
      <c r="U232" s="143" t="s">
        <v>1720</v>
      </c>
      <c r="V232" s="28"/>
      <c r="W232" s="28"/>
      <c r="X232" s="143" t="s">
        <v>1201</v>
      </c>
      <c r="Y232" s="28"/>
      <c r="Z232" s="28"/>
    </row>
    <row r="233" spans="12:26" ht="12.75" customHeight="1" x14ac:dyDescent="0.25">
      <c r="L233" s="28" t="s">
        <v>1202</v>
      </c>
      <c r="M233" s="28" t="s">
        <v>1202</v>
      </c>
      <c r="N233" s="28" t="s">
        <v>1353</v>
      </c>
      <c r="O233" s="28" t="s">
        <v>1311</v>
      </c>
      <c r="P233" s="28" t="s">
        <v>1311</v>
      </c>
      <c r="Q233" s="71" t="s">
        <v>1312</v>
      </c>
      <c r="R233" s="28"/>
      <c r="S233" s="143" t="s">
        <v>1202</v>
      </c>
      <c r="T233" s="143" t="s">
        <v>1846</v>
      </c>
      <c r="U233" s="143" t="s">
        <v>1721</v>
      </c>
      <c r="V233" s="28"/>
      <c r="W233" s="28"/>
      <c r="X233" s="143" t="s">
        <v>1202</v>
      </c>
      <c r="Y233" s="28"/>
      <c r="Z233" s="28"/>
    </row>
    <row r="234" spans="12:26" ht="12.75" customHeight="1" x14ac:dyDescent="0.25">
      <c r="L234" s="28" t="s">
        <v>1217</v>
      </c>
      <c r="M234" s="28" t="s">
        <v>1217</v>
      </c>
      <c r="N234" s="28" t="s">
        <v>1354</v>
      </c>
      <c r="O234" s="28" t="s">
        <v>1314</v>
      </c>
      <c r="P234" s="28" t="s">
        <v>1315</v>
      </c>
      <c r="Q234" s="71" t="s">
        <v>1313</v>
      </c>
      <c r="R234" s="28"/>
      <c r="S234" s="143" t="s">
        <v>1596</v>
      </c>
      <c r="T234" s="143" t="s">
        <v>1847</v>
      </c>
      <c r="U234" s="143" t="s">
        <v>1722</v>
      </c>
      <c r="V234" s="28"/>
      <c r="W234" s="28"/>
      <c r="X234" s="143" t="s">
        <v>1596</v>
      </c>
      <c r="Y234" s="28"/>
      <c r="Z234" s="28"/>
    </row>
    <row r="235" spans="12:26" ht="12.75" customHeight="1" x14ac:dyDescent="0.25">
      <c r="L235" s="28" t="s">
        <v>1204</v>
      </c>
      <c r="M235" s="28" t="s">
        <v>1204</v>
      </c>
      <c r="N235" s="28" t="s">
        <v>1355</v>
      </c>
      <c r="O235" s="28" t="s">
        <v>1317</v>
      </c>
      <c r="P235" s="28" t="s">
        <v>1316</v>
      </c>
      <c r="Q235" s="79" t="s">
        <v>1427</v>
      </c>
      <c r="R235" s="28"/>
      <c r="S235" s="140" t="s">
        <v>1597</v>
      </c>
      <c r="T235" s="143" t="s">
        <v>1848</v>
      </c>
      <c r="U235" s="143" t="s">
        <v>1723</v>
      </c>
      <c r="V235" s="28"/>
      <c r="W235" s="28"/>
      <c r="X235" s="140" t="s">
        <v>1597</v>
      </c>
      <c r="Y235" s="28"/>
      <c r="Z235" s="28"/>
    </row>
    <row r="236" spans="12:26" ht="12.75" customHeight="1" x14ac:dyDescent="0.25">
      <c r="L236" s="71" t="s">
        <v>1468</v>
      </c>
      <c r="M236" s="71" t="s">
        <v>1468</v>
      </c>
      <c r="N236" s="71" t="s">
        <v>1469</v>
      </c>
      <c r="O236" s="71" t="s">
        <v>1470</v>
      </c>
      <c r="P236" s="71" t="s">
        <v>1471</v>
      </c>
      <c r="Q236" s="71" t="s">
        <v>2017</v>
      </c>
      <c r="R236" s="28"/>
      <c r="S236" s="143" t="s">
        <v>1598</v>
      </c>
      <c r="T236" s="143" t="s">
        <v>1849</v>
      </c>
      <c r="U236" s="140" t="s">
        <v>1724</v>
      </c>
      <c r="V236" s="28"/>
      <c r="W236" s="28"/>
      <c r="X236" s="143" t="s">
        <v>1598</v>
      </c>
      <c r="Y236" s="28"/>
      <c r="Z236" s="28"/>
    </row>
    <row r="237" spans="12:26" ht="12.75" customHeight="1" x14ac:dyDescent="0.25">
      <c r="L237" s="28" t="s">
        <v>1451</v>
      </c>
      <c r="M237" s="28" t="s">
        <v>1451</v>
      </c>
      <c r="N237" s="28" t="s">
        <v>1453</v>
      </c>
      <c r="O237" s="28" t="s">
        <v>1452</v>
      </c>
      <c r="P237" s="28" t="s">
        <v>1452</v>
      </c>
      <c r="Q237" s="219" t="s">
        <v>2629</v>
      </c>
      <c r="R237" s="28"/>
      <c r="S237" s="143" t="s">
        <v>1599</v>
      </c>
      <c r="T237" s="143" t="s">
        <v>1850</v>
      </c>
      <c r="U237" s="140" t="s">
        <v>2129</v>
      </c>
      <c r="V237" s="28"/>
      <c r="W237" s="28"/>
      <c r="X237" s="143" t="s">
        <v>1599</v>
      </c>
      <c r="Y237" s="28"/>
      <c r="Z237" s="28"/>
    </row>
    <row r="238" spans="12:26" ht="12.75" customHeight="1" x14ac:dyDescent="0.25">
      <c r="L238" s="28" t="s">
        <v>1334</v>
      </c>
      <c r="M238" s="28" t="s">
        <v>1334</v>
      </c>
      <c r="N238" s="28" t="s">
        <v>1337</v>
      </c>
      <c r="O238" s="28" t="s">
        <v>1336</v>
      </c>
      <c r="P238" s="28" t="s">
        <v>1335</v>
      </c>
      <c r="Q238" s="71" t="s">
        <v>1338</v>
      </c>
      <c r="R238" s="28"/>
      <c r="S238" s="153" t="s">
        <v>1600</v>
      </c>
      <c r="T238" s="143" t="s">
        <v>1851</v>
      </c>
      <c r="U238" s="140" t="s">
        <v>1725</v>
      </c>
      <c r="V238" s="28"/>
      <c r="W238" s="28"/>
      <c r="X238" s="153" t="s">
        <v>1600</v>
      </c>
      <c r="Y238" s="28"/>
      <c r="Z238" s="28"/>
    </row>
    <row r="239" spans="12:26" ht="12.75" customHeight="1" x14ac:dyDescent="0.25">
      <c r="L239" s="28" t="s">
        <v>1386</v>
      </c>
      <c r="M239" s="28" t="s">
        <v>1386</v>
      </c>
      <c r="N239" s="28"/>
      <c r="O239" s="28"/>
      <c r="P239" s="28"/>
      <c r="Q239" s="28"/>
      <c r="R239" s="28"/>
      <c r="S239" s="140" t="s">
        <v>1601</v>
      </c>
      <c r="T239" s="143" t="s">
        <v>1852</v>
      </c>
      <c r="U239" s="140" t="s">
        <v>1726</v>
      </c>
      <c r="V239" s="28"/>
      <c r="W239" s="28"/>
      <c r="X239" s="140" t="s">
        <v>1601</v>
      </c>
      <c r="Y239" s="28"/>
      <c r="Z239" s="28"/>
    </row>
    <row r="240" spans="12:26" ht="12.75" customHeight="1" x14ac:dyDescent="0.25">
      <c r="L240" s="28" t="s">
        <v>1387</v>
      </c>
      <c r="M240" s="28" t="s">
        <v>1387</v>
      </c>
      <c r="N240" s="28"/>
      <c r="O240" s="28"/>
      <c r="P240" s="28"/>
      <c r="Q240" s="28"/>
      <c r="R240" s="28"/>
      <c r="S240" s="140" t="s">
        <v>1602</v>
      </c>
      <c r="T240" s="143" t="s">
        <v>1853</v>
      </c>
      <c r="U240" s="140" t="s">
        <v>1727</v>
      </c>
      <c r="V240" s="28"/>
      <c r="W240" s="28"/>
      <c r="X240" s="140" t="s">
        <v>1602</v>
      </c>
      <c r="Y240" s="28"/>
      <c r="Z240" s="28"/>
    </row>
    <row r="241" spans="12:26" ht="12.75" customHeight="1" x14ac:dyDescent="0.25">
      <c r="L241" s="28" t="s">
        <v>429</v>
      </c>
      <c r="M241" s="28" t="s">
        <v>429</v>
      </c>
      <c r="N241" s="28" t="s">
        <v>1434</v>
      </c>
      <c r="O241" s="28" t="s">
        <v>1436</v>
      </c>
      <c r="P241" s="28" t="s">
        <v>1438</v>
      </c>
      <c r="Q241" s="71" t="s">
        <v>1440</v>
      </c>
      <c r="R241" s="28"/>
      <c r="S241" s="140" t="s">
        <v>1603</v>
      </c>
      <c r="T241" s="143" t="s">
        <v>1854</v>
      </c>
      <c r="U241" s="140" t="s">
        <v>1603</v>
      </c>
      <c r="V241" s="28"/>
      <c r="W241" s="28"/>
      <c r="X241" s="140" t="s">
        <v>1603</v>
      </c>
      <c r="Y241" s="28"/>
      <c r="Z241" s="28"/>
    </row>
    <row r="242" spans="12:26" ht="12.75" customHeight="1" x14ac:dyDescent="0.25">
      <c r="L242" s="28" t="s">
        <v>430</v>
      </c>
      <c r="M242" s="28" t="s">
        <v>430</v>
      </c>
      <c r="N242" s="28" t="s">
        <v>1435</v>
      </c>
      <c r="O242" s="28" t="s">
        <v>1437</v>
      </c>
      <c r="P242" s="28" t="s">
        <v>1439</v>
      </c>
      <c r="Q242" s="71" t="s">
        <v>1441</v>
      </c>
      <c r="R242" s="28"/>
      <c r="S242" s="140" t="s">
        <v>1604</v>
      </c>
      <c r="T242" s="143" t="s">
        <v>1855</v>
      </c>
      <c r="U242" s="143" t="s">
        <v>1437</v>
      </c>
      <c r="V242" s="28"/>
      <c r="W242" s="28"/>
      <c r="X242" s="140" t="s">
        <v>1604</v>
      </c>
      <c r="Y242" s="28"/>
      <c r="Z242" s="28"/>
    </row>
    <row r="243" spans="12:26" ht="12.75" customHeight="1" x14ac:dyDescent="0.25">
      <c r="L243" s="28" t="s">
        <v>1457</v>
      </c>
      <c r="M243" s="28" t="s">
        <v>1458</v>
      </c>
      <c r="N243" s="28" t="s">
        <v>1459</v>
      </c>
      <c r="O243" s="28" t="s">
        <v>1460</v>
      </c>
      <c r="P243" s="28" t="s">
        <v>1461</v>
      </c>
      <c r="Q243" s="71" t="s">
        <v>1462</v>
      </c>
      <c r="R243" s="28"/>
      <c r="S243" s="140" t="s">
        <v>1607</v>
      </c>
      <c r="T243" s="143" t="s">
        <v>1858</v>
      </c>
      <c r="U243" s="143" t="s">
        <v>2130</v>
      </c>
      <c r="V243" s="28"/>
      <c r="W243" s="28"/>
      <c r="X243" s="140" t="s">
        <v>1607</v>
      </c>
      <c r="Y243" s="28"/>
      <c r="Z243" s="28"/>
    </row>
    <row r="244" spans="12:26" ht="12.75" customHeight="1" x14ac:dyDescent="0.25">
      <c r="L244" s="28" t="s">
        <v>1463</v>
      </c>
      <c r="M244" s="28" t="s">
        <v>1464</v>
      </c>
      <c r="N244" s="28" t="s">
        <v>1465</v>
      </c>
      <c r="O244" s="28" t="s">
        <v>1466</v>
      </c>
      <c r="P244" s="28" t="s">
        <v>1906</v>
      </c>
      <c r="Q244" s="71" t="s">
        <v>1907</v>
      </c>
      <c r="R244" s="28"/>
      <c r="S244" s="143" t="s">
        <v>1608</v>
      </c>
      <c r="T244" s="143" t="s">
        <v>1857</v>
      </c>
      <c r="U244" s="143" t="s">
        <v>1995</v>
      </c>
      <c r="V244" s="28"/>
      <c r="W244" s="28"/>
      <c r="X244" s="143" t="s">
        <v>2095</v>
      </c>
      <c r="Y244" s="28"/>
      <c r="Z244" s="28"/>
    </row>
    <row r="245" spans="12:26" ht="12.75" customHeight="1" x14ac:dyDescent="0.25">
      <c r="L245" s="28" t="s">
        <v>1862</v>
      </c>
      <c r="M245" s="28" t="s">
        <v>1870</v>
      </c>
      <c r="N245" s="28" t="s">
        <v>1871</v>
      </c>
      <c r="O245" s="28" t="s">
        <v>1872</v>
      </c>
      <c r="P245" s="28" t="s">
        <v>1873</v>
      </c>
      <c r="Q245" s="71" t="s">
        <v>1874</v>
      </c>
      <c r="R245" s="28"/>
      <c r="S245" s="154" t="s">
        <v>1875</v>
      </c>
      <c r="T245" s="28" t="s">
        <v>1876</v>
      </c>
      <c r="U245" s="140" t="s">
        <v>1877</v>
      </c>
      <c r="V245" s="28"/>
      <c r="W245" s="28"/>
      <c r="X245" s="154" t="s">
        <v>1875</v>
      </c>
      <c r="Y245" s="28"/>
      <c r="Z245" s="28"/>
    </row>
    <row r="246" spans="12:26" ht="12.75" customHeight="1" x14ac:dyDescent="0.25">
      <c r="L246" s="28" t="s">
        <v>1886</v>
      </c>
      <c r="M246" s="28" t="s">
        <v>1886</v>
      </c>
      <c r="N246" s="28" t="s">
        <v>2179</v>
      </c>
      <c r="O246" s="28" t="s">
        <v>1908</v>
      </c>
      <c r="P246" s="28" t="s">
        <v>1909</v>
      </c>
      <c r="Q246" s="71" t="s">
        <v>1910</v>
      </c>
      <c r="R246" s="28"/>
      <c r="S246" s="141" t="s">
        <v>2051</v>
      </c>
      <c r="T246" s="71" t="s">
        <v>2108</v>
      </c>
      <c r="U246" s="144" t="s">
        <v>1976</v>
      </c>
      <c r="V246" s="28"/>
      <c r="W246" s="28"/>
      <c r="X246" s="141" t="s">
        <v>2051</v>
      </c>
      <c r="Y246" s="28"/>
      <c r="Z246" s="28"/>
    </row>
    <row r="247" spans="12:26" ht="12.75" customHeight="1" x14ac:dyDescent="0.25">
      <c r="L247" s="28" t="s">
        <v>1887</v>
      </c>
      <c r="M247" s="28" t="s">
        <v>1888</v>
      </c>
      <c r="N247" s="28" t="s">
        <v>2180</v>
      </c>
      <c r="O247" s="28" t="s">
        <v>1911</v>
      </c>
      <c r="P247" s="28" t="s">
        <v>1912</v>
      </c>
      <c r="Q247" s="71" t="s">
        <v>1913</v>
      </c>
      <c r="R247" s="28"/>
      <c r="S247" s="141" t="s">
        <v>1996</v>
      </c>
      <c r="T247" s="71" t="s">
        <v>2109</v>
      </c>
      <c r="U247" s="144" t="s">
        <v>1977</v>
      </c>
      <c r="V247" s="28"/>
      <c r="W247" s="28"/>
      <c r="X247" s="141" t="s">
        <v>1996</v>
      </c>
      <c r="Y247" s="28"/>
      <c r="Z247" s="28"/>
    </row>
    <row r="248" spans="12:26" ht="12.75" customHeight="1" x14ac:dyDescent="0.25">
      <c r="L248" s="28" t="s">
        <v>1889</v>
      </c>
      <c r="M248" s="28" t="s">
        <v>1889</v>
      </c>
      <c r="N248" s="28" t="s">
        <v>2181</v>
      </c>
      <c r="O248" s="28" t="s">
        <v>1914</v>
      </c>
      <c r="P248" s="28" t="s">
        <v>1915</v>
      </c>
      <c r="Q248" s="71" t="s">
        <v>1916</v>
      </c>
      <c r="R248" s="28"/>
      <c r="S248" s="141" t="s">
        <v>1997</v>
      </c>
      <c r="T248" s="71" t="s">
        <v>2110</v>
      </c>
      <c r="U248" s="144" t="s">
        <v>1978</v>
      </c>
      <c r="V248" s="28"/>
      <c r="W248" s="28"/>
      <c r="X248" s="141" t="s">
        <v>1997</v>
      </c>
      <c r="Y248" s="28"/>
      <c r="Z248" s="28"/>
    </row>
    <row r="249" spans="12:26" ht="12.75" customHeight="1" x14ac:dyDescent="0.25">
      <c r="L249" s="28" t="s">
        <v>1890</v>
      </c>
      <c r="M249" s="28" t="s">
        <v>1890</v>
      </c>
      <c r="N249" s="28" t="s">
        <v>2182</v>
      </c>
      <c r="O249" s="28" t="s">
        <v>1917</v>
      </c>
      <c r="P249" s="28" t="s">
        <v>1918</v>
      </c>
      <c r="Q249" s="71" t="s">
        <v>2018</v>
      </c>
      <c r="R249" s="28"/>
      <c r="S249" s="141" t="s">
        <v>1998</v>
      </c>
      <c r="T249" s="28" t="s">
        <v>2111</v>
      </c>
      <c r="U249" s="144" t="s">
        <v>1979</v>
      </c>
      <c r="V249" s="28"/>
      <c r="W249" s="28"/>
      <c r="X249" s="141" t="s">
        <v>1998</v>
      </c>
      <c r="Y249" s="28"/>
      <c r="Z249" s="28"/>
    </row>
    <row r="250" spans="12:26" ht="12.75" customHeight="1" x14ac:dyDescent="0.25">
      <c r="L250" s="28" t="s">
        <v>1891</v>
      </c>
      <c r="M250" s="28" t="s">
        <v>1891</v>
      </c>
      <c r="N250" s="28" t="s">
        <v>2183</v>
      </c>
      <c r="O250" s="28" t="s">
        <v>1919</v>
      </c>
      <c r="P250" s="28" t="s">
        <v>1920</v>
      </c>
      <c r="Q250" s="71" t="s">
        <v>2019</v>
      </c>
      <c r="R250" s="28"/>
      <c r="S250" s="141" t="s">
        <v>1999</v>
      </c>
      <c r="T250" s="28" t="s">
        <v>2112</v>
      </c>
      <c r="U250" s="144" t="s">
        <v>1980</v>
      </c>
      <c r="V250" s="28"/>
      <c r="W250" s="28"/>
      <c r="X250" s="141" t="s">
        <v>1999</v>
      </c>
      <c r="Y250" s="28"/>
      <c r="Z250" s="28"/>
    </row>
    <row r="251" spans="12:26" ht="12.75" customHeight="1" x14ac:dyDescent="0.25">
      <c r="L251" s="28" t="s">
        <v>1892</v>
      </c>
      <c r="M251" s="28" t="s">
        <v>1892</v>
      </c>
      <c r="N251" s="28" t="s">
        <v>1892</v>
      </c>
      <c r="O251" s="28" t="s">
        <v>1921</v>
      </c>
      <c r="P251" s="28" t="s">
        <v>1922</v>
      </c>
      <c r="Q251" s="71" t="s">
        <v>1923</v>
      </c>
      <c r="R251" s="28"/>
      <c r="S251" s="141" t="s">
        <v>2000</v>
      </c>
      <c r="T251" s="28" t="s">
        <v>2113</v>
      </c>
      <c r="U251" s="144" t="s">
        <v>1981</v>
      </c>
      <c r="V251" s="28"/>
      <c r="W251" s="28"/>
      <c r="X251" s="141" t="s">
        <v>2000</v>
      </c>
      <c r="Y251" s="28"/>
      <c r="Z251" s="28"/>
    </row>
    <row r="252" spans="12:26" ht="12.75" customHeight="1" x14ac:dyDescent="0.25">
      <c r="L252" s="28" t="s">
        <v>1163</v>
      </c>
      <c r="M252" s="28" t="s">
        <v>1163</v>
      </c>
      <c r="N252" s="28" t="s">
        <v>1164</v>
      </c>
      <c r="O252" s="28" t="s">
        <v>1168</v>
      </c>
      <c r="P252" s="28" t="s">
        <v>1167</v>
      </c>
      <c r="Q252" s="71" t="s">
        <v>1170</v>
      </c>
      <c r="R252" s="28"/>
      <c r="S252" s="141" t="s">
        <v>1562</v>
      </c>
      <c r="T252" s="28" t="s">
        <v>1166</v>
      </c>
      <c r="U252" s="144" t="s">
        <v>1165</v>
      </c>
      <c r="V252" s="28"/>
      <c r="W252" s="28"/>
      <c r="X252" s="141" t="s">
        <v>1562</v>
      </c>
      <c r="Y252" s="28"/>
      <c r="Z252" s="28"/>
    </row>
    <row r="253" spans="12:26" ht="12.75" customHeight="1" x14ac:dyDescent="0.25">
      <c r="L253" s="28" t="s">
        <v>1893</v>
      </c>
      <c r="M253" s="28" t="s">
        <v>1893</v>
      </c>
      <c r="N253" s="28" t="s">
        <v>2184</v>
      </c>
      <c r="O253" s="28" t="s">
        <v>1924</v>
      </c>
      <c r="P253" s="28" t="s">
        <v>1925</v>
      </c>
      <c r="Q253" s="219" t="s">
        <v>2605</v>
      </c>
      <c r="R253" s="28"/>
      <c r="S253" s="141" t="s">
        <v>2001</v>
      </c>
      <c r="T253" s="28" t="s">
        <v>2114</v>
      </c>
      <c r="U253" s="144" t="s">
        <v>1982</v>
      </c>
      <c r="V253" s="28"/>
      <c r="W253" s="28"/>
      <c r="X253" s="141" t="s">
        <v>2001</v>
      </c>
      <c r="Y253" s="28"/>
      <c r="Z253" s="28"/>
    </row>
    <row r="254" spans="12:26" ht="12.75" customHeight="1" x14ac:dyDescent="0.25">
      <c r="L254" s="28" t="s">
        <v>1894</v>
      </c>
      <c r="M254" s="28" t="s">
        <v>1894</v>
      </c>
      <c r="N254" s="28" t="s">
        <v>2185</v>
      </c>
      <c r="O254" s="28" t="s">
        <v>1926</v>
      </c>
      <c r="P254" s="28" t="s">
        <v>1927</v>
      </c>
      <c r="Q254" s="219" t="s">
        <v>2606</v>
      </c>
      <c r="R254" s="28"/>
      <c r="S254" s="141" t="s">
        <v>2002</v>
      </c>
      <c r="T254" s="28" t="s">
        <v>2115</v>
      </c>
      <c r="U254" s="144" t="s">
        <v>1983</v>
      </c>
      <c r="V254" s="28"/>
      <c r="W254" s="28"/>
      <c r="X254" s="141" t="s">
        <v>2002</v>
      </c>
      <c r="Y254" s="28"/>
      <c r="Z254" s="28"/>
    </row>
    <row r="255" spans="12:26" ht="12.75" customHeight="1" x14ac:dyDescent="0.25">
      <c r="L255" s="28" t="s">
        <v>1895</v>
      </c>
      <c r="M255" s="28" t="s">
        <v>1895</v>
      </c>
      <c r="N255" s="28" t="s">
        <v>2186</v>
      </c>
      <c r="O255" s="28" t="s">
        <v>1928</v>
      </c>
      <c r="P255" s="28" t="s">
        <v>1929</v>
      </c>
      <c r="Q255" s="71" t="s">
        <v>2020</v>
      </c>
      <c r="R255" s="28"/>
      <c r="S255" s="141" t="s">
        <v>2003</v>
      </c>
      <c r="T255" s="28" t="s">
        <v>2116</v>
      </c>
      <c r="U255" s="144" t="s">
        <v>1984</v>
      </c>
      <c r="V255" s="28"/>
      <c r="W255" s="28"/>
      <c r="X255" s="141" t="s">
        <v>2003</v>
      </c>
      <c r="Y255" s="28"/>
      <c r="Z255" s="28"/>
    </row>
    <row r="256" spans="12:26" ht="12.75" customHeight="1" x14ac:dyDescent="0.25">
      <c r="L256" s="28" t="s">
        <v>1896</v>
      </c>
      <c r="M256" s="28" t="s">
        <v>1896</v>
      </c>
      <c r="N256" s="28" t="s">
        <v>2187</v>
      </c>
      <c r="O256" s="28" t="s">
        <v>1930</v>
      </c>
      <c r="P256" s="28" t="s">
        <v>1931</v>
      </c>
      <c r="Q256" s="71" t="s">
        <v>2021</v>
      </c>
      <c r="R256" s="28"/>
      <c r="S256" s="28" t="s">
        <v>2052</v>
      </c>
      <c r="T256" s="28" t="s">
        <v>2117</v>
      </c>
      <c r="U256" s="144" t="s">
        <v>1985</v>
      </c>
      <c r="V256" s="28"/>
      <c r="W256" s="28"/>
      <c r="X256" s="28" t="s">
        <v>2052</v>
      </c>
      <c r="Y256" s="28"/>
      <c r="Z256" s="28"/>
    </row>
    <row r="257" spans="12:27" ht="12.75" customHeight="1" x14ac:dyDescent="0.25">
      <c r="L257" s="152" t="s">
        <v>2086</v>
      </c>
      <c r="M257" s="152" t="s">
        <v>1897</v>
      </c>
      <c r="N257" s="28" t="s">
        <v>2188</v>
      </c>
      <c r="O257" s="28" t="s">
        <v>1932</v>
      </c>
      <c r="P257" s="28" t="s">
        <v>1933</v>
      </c>
      <c r="Q257" s="71" t="s">
        <v>2022</v>
      </c>
      <c r="R257" s="28"/>
      <c r="S257" s="28" t="s">
        <v>2053</v>
      </c>
      <c r="T257" s="28" t="s">
        <v>2118</v>
      </c>
      <c r="U257" s="144" t="s">
        <v>1986</v>
      </c>
      <c r="V257" s="28"/>
      <c r="W257" s="28"/>
      <c r="X257" s="28" t="s">
        <v>2053</v>
      </c>
      <c r="Y257" s="28"/>
      <c r="Z257" s="28"/>
    </row>
    <row r="258" spans="12:27" ht="12.75" customHeight="1" x14ac:dyDescent="0.25">
      <c r="L258" s="152" t="s">
        <v>2087</v>
      </c>
      <c r="M258" s="152" t="s">
        <v>1898</v>
      </c>
      <c r="N258" s="28" t="s">
        <v>2189</v>
      </c>
      <c r="O258" s="28" t="s">
        <v>1934</v>
      </c>
      <c r="P258" s="28" t="s">
        <v>1935</v>
      </c>
      <c r="Q258" s="71" t="s">
        <v>2023</v>
      </c>
      <c r="R258" s="28"/>
      <c r="S258" s="28" t="s">
        <v>2004</v>
      </c>
      <c r="T258" s="28" t="s">
        <v>2119</v>
      </c>
      <c r="U258" s="144" t="s">
        <v>1987</v>
      </c>
      <c r="V258" s="28"/>
      <c r="W258" s="28"/>
      <c r="X258" s="28" t="s">
        <v>2004</v>
      </c>
      <c r="Y258" s="28"/>
      <c r="Z258" s="28"/>
    </row>
    <row r="259" spans="12:27" ht="12.75" customHeight="1" x14ac:dyDescent="0.25">
      <c r="L259" s="152" t="s">
        <v>2088</v>
      </c>
      <c r="M259" s="152" t="s">
        <v>1899</v>
      </c>
      <c r="N259" s="28" t="s">
        <v>2190</v>
      </c>
      <c r="O259" s="28" t="s">
        <v>1936</v>
      </c>
      <c r="P259" s="28" t="s">
        <v>1937</v>
      </c>
      <c r="Q259" s="71" t="s">
        <v>2024</v>
      </c>
      <c r="R259" s="28"/>
      <c r="S259" s="28" t="s">
        <v>2054</v>
      </c>
      <c r="T259" s="28" t="s">
        <v>2120</v>
      </c>
      <c r="U259" s="144" t="s">
        <v>1988</v>
      </c>
      <c r="V259" s="28"/>
      <c r="W259" s="28"/>
      <c r="X259" s="28" t="s">
        <v>2054</v>
      </c>
      <c r="Y259" s="28"/>
      <c r="Z259" s="28"/>
    </row>
    <row r="260" spans="12:27" ht="12.75" customHeight="1" x14ac:dyDescent="0.25">
      <c r="L260" s="152" t="s">
        <v>2089</v>
      </c>
      <c r="M260" s="152" t="s">
        <v>1900</v>
      </c>
      <c r="N260" s="28" t="s">
        <v>2191</v>
      </c>
      <c r="O260" s="28" t="s">
        <v>1938</v>
      </c>
      <c r="P260" s="28" t="s">
        <v>1939</v>
      </c>
      <c r="Q260" s="71" t="s">
        <v>2025</v>
      </c>
      <c r="R260" s="28"/>
      <c r="S260" s="28" t="s">
        <v>2055</v>
      </c>
      <c r="T260" s="28" t="s">
        <v>2121</v>
      </c>
      <c r="U260" s="144" t="s">
        <v>1989</v>
      </c>
      <c r="V260" s="28"/>
      <c r="W260" s="28"/>
      <c r="X260" s="28" t="s">
        <v>2055</v>
      </c>
      <c r="Y260" s="28"/>
      <c r="Z260" s="28"/>
    </row>
    <row r="261" spans="12:27" ht="12.75" customHeight="1" x14ac:dyDescent="0.25">
      <c r="L261" s="152" t="s">
        <v>2090</v>
      </c>
      <c r="M261" s="152" t="s">
        <v>1901</v>
      </c>
      <c r="N261" s="28" t="s">
        <v>2192</v>
      </c>
      <c r="O261" s="28" t="s">
        <v>1940</v>
      </c>
      <c r="P261" s="28" t="s">
        <v>1941</v>
      </c>
      <c r="Q261" s="71" t="s">
        <v>2026</v>
      </c>
      <c r="R261" s="28"/>
      <c r="S261" s="28" t="s">
        <v>2056</v>
      </c>
      <c r="T261" s="28" t="s">
        <v>2122</v>
      </c>
      <c r="U261" s="144" t="s">
        <v>1990</v>
      </c>
      <c r="V261" s="28"/>
      <c r="W261" s="28"/>
      <c r="X261" s="28" t="s">
        <v>2056</v>
      </c>
      <c r="Y261" s="28"/>
      <c r="Z261" s="28"/>
    </row>
    <row r="262" spans="12:27" ht="12.75" customHeight="1" x14ac:dyDescent="0.25">
      <c r="L262" s="152" t="s">
        <v>2091</v>
      </c>
      <c r="M262" s="152" t="s">
        <v>1902</v>
      </c>
      <c r="N262" s="28" t="s">
        <v>2193</v>
      </c>
      <c r="O262" s="28" t="s">
        <v>1942</v>
      </c>
      <c r="P262" s="28" t="s">
        <v>1943</v>
      </c>
      <c r="Q262" s="71" t="s">
        <v>2027</v>
      </c>
      <c r="R262" s="28"/>
      <c r="S262" s="28" t="s">
        <v>2057</v>
      </c>
      <c r="T262" s="28" t="s">
        <v>2123</v>
      </c>
      <c r="U262" s="144" t="s">
        <v>1991</v>
      </c>
      <c r="V262" s="28"/>
      <c r="W262" s="28"/>
      <c r="X262" s="28" t="s">
        <v>2057</v>
      </c>
      <c r="Y262" s="28"/>
      <c r="Z262" s="28"/>
    </row>
    <row r="263" spans="12:27" ht="12.75" customHeight="1" x14ac:dyDescent="0.25">
      <c r="L263" s="152" t="s">
        <v>2092</v>
      </c>
      <c r="M263" s="152" t="s">
        <v>1903</v>
      </c>
      <c r="N263" s="28" t="s">
        <v>2194</v>
      </c>
      <c r="O263" s="28" t="s">
        <v>1944</v>
      </c>
      <c r="P263" s="28" t="s">
        <v>1945</v>
      </c>
      <c r="Q263" s="71" t="s">
        <v>2028</v>
      </c>
      <c r="R263" s="28"/>
      <c r="S263" s="28" t="s">
        <v>2058</v>
      </c>
      <c r="T263" s="28" t="s">
        <v>2124</v>
      </c>
      <c r="U263" s="144" t="s">
        <v>1992</v>
      </c>
      <c r="V263" s="28"/>
      <c r="W263" s="28"/>
      <c r="X263" s="28" t="s">
        <v>2058</v>
      </c>
      <c r="Y263" s="28"/>
      <c r="Z263" s="28"/>
    </row>
    <row r="264" spans="12:27" ht="12.75" customHeight="1" x14ac:dyDescent="0.25">
      <c r="L264" s="152" t="s">
        <v>2093</v>
      </c>
      <c r="M264" s="152" t="s">
        <v>1904</v>
      </c>
      <c r="N264" s="28" t="s">
        <v>2195</v>
      </c>
      <c r="O264" s="28" t="s">
        <v>1946</v>
      </c>
      <c r="P264" s="28" t="s">
        <v>1946</v>
      </c>
      <c r="Q264" s="71" t="s">
        <v>2029</v>
      </c>
      <c r="R264" s="28"/>
      <c r="S264" s="28" t="s">
        <v>2059</v>
      </c>
      <c r="T264" s="28" t="s">
        <v>2125</v>
      </c>
      <c r="U264" s="144" t="s">
        <v>1993</v>
      </c>
      <c r="V264" s="28"/>
      <c r="W264" s="28"/>
      <c r="X264" s="28" t="s">
        <v>2059</v>
      </c>
      <c r="Y264" s="28"/>
      <c r="Z264" s="28"/>
    </row>
    <row r="265" spans="12:27" ht="12.75" customHeight="1" x14ac:dyDescent="0.25">
      <c r="L265" s="152" t="s">
        <v>2094</v>
      </c>
      <c r="M265" s="152" t="s">
        <v>1905</v>
      </c>
      <c r="N265" s="28" t="s">
        <v>2196</v>
      </c>
      <c r="O265" s="28" t="s">
        <v>1947</v>
      </c>
      <c r="P265" s="28" t="s">
        <v>1948</v>
      </c>
      <c r="Q265" s="71" t="s">
        <v>2030</v>
      </c>
      <c r="R265" s="28"/>
      <c r="S265" s="28" t="s">
        <v>2060</v>
      </c>
      <c r="T265" s="28" t="s">
        <v>2126</v>
      </c>
      <c r="U265" s="144" t="s">
        <v>1994</v>
      </c>
      <c r="V265" s="28"/>
      <c r="W265" s="28"/>
      <c r="X265" s="28" t="s">
        <v>2060</v>
      </c>
      <c r="Y265" s="28"/>
      <c r="Z265" s="28"/>
    </row>
    <row r="266" spans="12:27" ht="12.75" customHeight="1" x14ac:dyDescent="0.25">
      <c r="L266" s="28"/>
      <c r="M266" s="28"/>
      <c r="N266" s="28"/>
      <c r="O266" s="28"/>
      <c r="P266" s="28"/>
      <c r="Q266" s="71"/>
      <c r="R266" s="28"/>
      <c r="S266" s="28"/>
      <c r="T266" s="28"/>
      <c r="U266" s="28"/>
      <c r="V266" s="28"/>
      <c r="W266" s="28"/>
      <c r="X266" s="28"/>
      <c r="Y266" s="28"/>
      <c r="Z266" s="28"/>
    </row>
    <row r="267" spans="12:27" ht="12.75" customHeight="1" x14ac:dyDescent="0.25">
      <c r="L267" s="28" t="s">
        <v>1949</v>
      </c>
      <c r="M267" s="28" t="s">
        <v>1949</v>
      </c>
      <c r="N267" s="28" t="s">
        <v>1950</v>
      </c>
      <c r="O267" s="28" t="s">
        <v>1951</v>
      </c>
      <c r="P267" s="28" t="s">
        <v>1952</v>
      </c>
      <c r="Q267" s="219" t="s">
        <v>2607</v>
      </c>
      <c r="R267" s="28"/>
      <c r="S267" s="28" t="s">
        <v>2005</v>
      </c>
      <c r="T267" s="143" t="s">
        <v>2127</v>
      </c>
      <c r="U267" s="28" t="s">
        <v>1975</v>
      </c>
      <c r="V267" s="28"/>
      <c r="W267" s="28"/>
      <c r="X267" s="28" t="s">
        <v>2005</v>
      </c>
      <c r="Y267" s="28"/>
      <c r="Z267" s="28"/>
    </row>
    <row r="268" spans="12:27" ht="12.75" customHeight="1" x14ac:dyDescent="0.25">
      <c r="L268" s="25" t="s">
        <v>2211</v>
      </c>
      <c r="M268" s="32" t="s">
        <v>2207</v>
      </c>
      <c r="N268" s="32" t="s">
        <v>2208</v>
      </c>
      <c r="O268" s="28" t="s">
        <v>2210</v>
      </c>
      <c r="P268" s="25" t="s">
        <v>2209</v>
      </c>
      <c r="Q268" s="220" t="s">
        <v>2608</v>
      </c>
    </row>
    <row r="269" spans="12:27" ht="12.75" customHeight="1" x14ac:dyDescent="0.25">
      <c r="L269" s="25" t="s">
        <v>2230</v>
      </c>
      <c r="M269" s="161" t="s">
        <v>2231</v>
      </c>
      <c r="N269" s="32" t="s">
        <v>2232</v>
      </c>
      <c r="O269" s="25" t="s">
        <v>2233</v>
      </c>
      <c r="P269" s="25" t="s">
        <v>2234</v>
      </c>
      <c r="Q269" s="31" t="s">
        <v>2235</v>
      </c>
      <c r="S269" s="25" t="s">
        <v>2230</v>
      </c>
      <c r="T269" s="28" t="s">
        <v>2236</v>
      </c>
      <c r="U269" s="31" t="s">
        <v>2237</v>
      </c>
      <c r="X269" s="25" t="s">
        <v>2230</v>
      </c>
    </row>
    <row r="270" spans="12:27" ht="12.75" customHeight="1" x14ac:dyDescent="0.25">
      <c r="L270" s="165" t="s">
        <v>2243</v>
      </c>
      <c r="M270" s="165" t="s">
        <v>2243</v>
      </c>
      <c r="N270" t="s">
        <v>2244</v>
      </c>
      <c r="O270" t="s">
        <v>2245</v>
      </c>
      <c r="P270" t="s">
        <v>2246</v>
      </c>
      <c r="Q270" t="s">
        <v>2247</v>
      </c>
      <c r="R270"/>
      <c r="S270" t="s">
        <v>2248</v>
      </c>
      <c r="T270" t="s">
        <v>2249</v>
      </c>
      <c r="U270" t="s">
        <v>2250</v>
      </c>
      <c r="V270"/>
      <c r="W270"/>
      <c r="X270" t="s">
        <v>2248</v>
      </c>
      <c r="Y270"/>
      <c r="Z270"/>
      <c r="AA270"/>
    </row>
    <row r="271" spans="12:27" ht="12.75" customHeight="1" x14ac:dyDescent="0.25">
      <c r="L271" s="84" t="s">
        <v>2251</v>
      </c>
      <c r="M271" s="84" t="s">
        <v>2251</v>
      </c>
      <c r="N271" t="s">
        <v>2252</v>
      </c>
      <c r="O271" t="s">
        <v>2253</v>
      </c>
      <c r="P271" t="s">
        <v>2254</v>
      </c>
      <c r="Q271" s="221" t="s">
        <v>2632</v>
      </c>
      <c r="R271"/>
      <c r="S271" t="s">
        <v>2655</v>
      </c>
      <c r="T271" t="s">
        <v>2255</v>
      </c>
      <c r="U271" t="s">
        <v>2256</v>
      </c>
      <c r="V271"/>
      <c r="W271"/>
      <c r="X271" t="s">
        <v>2656</v>
      </c>
      <c r="Y271"/>
      <c r="Z271"/>
      <c r="AA271"/>
    </row>
    <row r="272" spans="12:27" ht="12.75" customHeight="1" x14ac:dyDescent="0.25">
      <c r="L272" s="166" t="s">
        <v>2257</v>
      </c>
      <c r="M272" s="166" t="s">
        <v>2258</v>
      </c>
      <c r="N272" t="s">
        <v>2259</v>
      </c>
      <c r="O272" t="s">
        <v>2260</v>
      </c>
      <c r="P272" t="s">
        <v>2261</v>
      </c>
      <c r="Q272" t="s">
        <v>2262</v>
      </c>
      <c r="R272"/>
      <c r="S272" t="s">
        <v>2263</v>
      </c>
      <c r="T272" t="s">
        <v>2264</v>
      </c>
      <c r="U272" t="s">
        <v>2265</v>
      </c>
      <c r="V272"/>
      <c r="W272"/>
      <c r="X272" t="s">
        <v>2263</v>
      </c>
      <c r="Y272"/>
      <c r="Z272"/>
      <c r="AA272"/>
    </row>
    <row r="273" spans="12:27" ht="12.75" customHeight="1" x14ac:dyDescent="0.25">
      <c r="L273" s="167" t="s">
        <v>2266</v>
      </c>
      <c r="M273" s="167" t="s">
        <v>2266</v>
      </c>
      <c r="N273" t="s">
        <v>2267</v>
      </c>
      <c r="O273" t="s">
        <v>2268</v>
      </c>
      <c r="P273" t="s">
        <v>2269</v>
      </c>
      <c r="Q273" t="s">
        <v>2270</v>
      </c>
      <c r="R273"/>
      <c r="S273" t="s">
        <v>2271</v>
      </c>
      <c r="T273" t="s">
        <v>2272</v>
      </c>
      <c r="U273" t="s">
        <v>2273</v>
      </c>
      <c r="V273"/>
      <c r="W273"/>
      <c r="X273" t="s">
        <v>2271</v>
      </c>
      <c r="Y273"/>
      <c r="Z273"/>
      <c r="AA273"/>
    </row>
    <row r="274" spans="12:27" ht="12.75" customHeight="1" x14ac:dyDescent="0.25">
      <c r="L274" s="167" t="s">
        <v>2274</v>
      </c>
      <c r="M274" s="167" t="s">
        <v>2274</v>
      </c>
      <c r="N274" t="s">
        <v>2275</v>
      </c>
      <c r="O274" t="s">
        <v>2276</v>
      </c>
      <c r="P274" t="s">
        <v>2276</v>
      </c>
      <c r="Q274" t="s">
        <v>2277</v>
      </c>
      <c r="R274"/>
      <c r="S274" t="s">
        <v>2278</v>
      </c>
      <c r="T274" t="s">
        <v>2279</v>
      </c>
      <c r="U274" t="s">
        <v>2280</v>
      </c>
      <c r="V274"/>
      <c r="W274"/>
      <c r="X274" t="s">
        <v>2278</v>
      </c>
      <c r="Y274"/>
      <c r="Z274"/>
      <c r="AA274"/>
    </row>
    <row r="275" spans="12:27" ht="12.75" customHeight="1" x14ac:dyDescent="0.25">
      <c r="L275" s="215" t="s">
        <v>2281</v>
      </c>
      <c r="M275" s="215" t="s">
        <v>2423</v>
      </c>
      <c r="N275" t="s">
        <v>2424</v>
      </c>
      <c r="O275" t="s">
        <v>2282</v>
      </c>
      <c r="P275" t="s">
        <v>2283</v>
      </c>
      <c r="Q275" t="s">
        <v>2284</v>
      </c>
      <c r="R275"/>
      <c r="S275" t="s">
        <v>2285</v>
      </c>
      <c r="T275" t="s">
        <v>2286</v>
      </c>
      <c r="U275" t="s">
        <v>2287</v>
      </c>
      <c r="V275"/>
      <c r="W275"/>
      <c r="X275" t="s">
        <v>2285</v>
      </c>
      <c r="Y275"/>
      <c r="Z275"/>
      <c r="AA275"/>
    </row>
    <row r="276" spans="12:27" ht="12.75" customHeight="1" x14ac:dyDescent="0.25">
      <c r="L276" s="215" t="s">
        <v>2288</v>
      </c>
      <c r="M276" s="215" t="s">
        <v>2289</v>
      </c>
      <c r="N276" t="s">
        <v>2290</v>
      </c>
      <c r="O276" t="s">
        <v>2291</v>
      </c>
      <c r="P276" t="s">
        <v>2292</v>
      </c>
      <c r="Q276" t="s">
        <v>2293</v>
      </c>
      <c r="R276"/>
      <c r="S276" t="s">
        <v>2294</v>
      </c>
      <c r="T276" t="s">
        <v>2295</v>
      </c>
      <c r="U276" t="s">
        <v>2296</v>
      </c>
      <c r="V276"/>
      <c r="W276"/>
      <c r="X276" t="s">
        <v>2297</v>
      </c>
      <c r="Y276"/>
      <c r="Z276"/>
      <c r="AA276"/>
    </row>
    <row r="277" spans="12:27" ht="12.75" customHeight="1" x14ac:dyDescent="0.25">
      <c r="L277" s="215" t="s">
        <v>2298</v>
      </c>
      <c r="M277" s="215" t="s">
        <v>2298</v>
      </c>
      <c r="N277" t="s">
        <v>2299</v>
      </c>
      <c r="O277" t="s">
        <v>2300</v>
      </c>
      <c r="P277" t="s">
        <v>2301</v>
      </c>
      <c r="Q277" t="s">
        <v>2302</v>
      </c>
      <c r="R277"/>
      <c r="S277" t="s">
        <v>2303</v>
      </c>
      <c r="T277" t="s">
        <v>2304</v>
      </c>
      <c r="U277" t="s">
        <v>2305</v>
      </c>
      <c r="V277"/>
      <c r="W277"/>
      <c r="X277" t="s">
        <v>2303</v>
      </c>
      <c r="Y277"/>
      <c r="Z277"/>
      <c r="AA277"/>
    </row>
    <row r="278" spans="12:27" ht="12.75" customHeight="1" x14ac:dyDescent="0.25">
      <c r="L278" s="215" t="s">
        <v>2306</v>
      </c>
      <c r="M278" s="215" t="s">
        <v>2307</v>
      </c>
      <c r="N278" t="s">
        <v>2308</v>
      </c>
      <c r="O278" t="s">
        <v>2309</v>
      </c>
      <c r="P278" t="s">
        <v>2310</v>
      </c>
      <c r="Q278" t="s">
        <v>2311</v>
      </c>
      <c r="R278"/>
      <c r="S278" t="s">
        <v>2312</v>
      </c>
      <c r="T278" t="s">
        <v>2313</v>
      </c>
      <c r="U278" t="s">
        <v>2314</v>
      </c>
      <c r="V278"/>
      <c r="W278"/>
      <c r="X278" t="s">
        <v>2312</v>
      </c>
      <c r="Y278"/>
      <c r="Z278"/>
      <c r="AA278"/>
    </row>
    <row r="279" spans="12:27" ht="12.75" customHeight="1" x14ac:dyDescent="0.25">
      <c r="L279" s="215" t="s">
        <v>2315</v>
      </c>
      <c r="M279" s="215" t="s">
        <v>2316</v>
      </c>
      <c r="N279" t="s">
        <v>2317</v>
      </c>
      <c r="O279" t="s">
        <v>2318</v>
      </c>
      <c r="P279" t="s">
        <v>2319</v>
      </c>
      <c r="Q279" t="s">
        <v>2320</v>
      </c>
      <c r="R279"/>
      <c r="S279" t="s">
        <v>2321</v>
      </c>
      <c r="T279" t="s">
        <v>2322</v>
      </c>
      <c r="U279" t="s">
        <v>2323</v>
      </c>
      <c r="V279"/>
      <c r="W279"/>
      <c r="X279" t="s">
        <v>2321</v>
      </c>
      <c r="Y279"/>
      <c r="Z279"/>
      <c r="AA279"/>
    </row>
    <row r="280" spans="12:27" ht="12.75" customHeight="1" x14ac:dyDescent="0.4">
      <c r="L280" s="167" t="s">
        <v>2324</v>
      </c>
      <c r="M280" s="167" t="s">
        <v>2324</v>
      </c>
      <c r="N280" t="s">
        <v>2325</v>
      </c>
      <c r="O280" t="s">
        <v>2326</v>
      </c>
      <c r="P280" t="s">
        <v>2327</v>
      </c>
      <c r="Q280" t="s">
        <v>2328</v>
      </c>
      <c r="R280"/>
      <c r="S280" t="s">
        <v>2329</v>
      </c>
      <c r="T280" t="s">
        <v>2330</v>
      </c>
      <c r="U280" t="s">
        <v>2331</v>
      </c>
      <c r="V280"/>
      <c r="W280"/>
      <c r="X280" t="s">
        <v>2329</v>
      </c>
      <c r="Y280"/>
      <c r="Z280"/>
      <c r="AA280"/>
    </row>
    <row r="281" spans="12:27" ht="12.75" customHeight="1" x14ac:dyDescent="0.25">
      <c r="L281" s="215" t="s">
        <v>2332</v>
      </c>
      <c r="M281" s="215" t="s">
        <v>2333</v>
      </c>
      <c r="N281" t="s">
        <v>2334</v>
      </c>
      <c r="O281" t="s">
        <v>2335</v>
      </c>
      <c r="P281" t="s">
        <v>2336</v>
      </c>
      <c r="Q281" s="221" t="s">
        <v>2609</v>
      </c>
      <c r="R281"/>
      <c r="S281" t="s">
        <v>2337</v>
      </c>
      <c r="T281" t="s">
        <v>2338</v>
      </c>
      <c r="U281" t="s">
        <v>2339</v>
      </c>
      <c r="V281"/>
      <c r="W281"/>
      <c r="X281" t="s">
        <v>2337</v>
      </c>
      <c r="Y281"/>
      <c r="Z281"/>
      <c r="AA281"/>
    </row>
    <row r="282" spans="12:27" ht="12.75" customHeight="1" x14ac:dyDescent="0.25">
      <c r="L282" t="s">
        <v>2340</v>
      </c>
      <c r="M282" t="s">
        <v>2340</v>
      </c>
      <c r="N282" t="s">
        <v>2341</v>
      </c>
      <c r="O282" t="s">
        <v>2342</v>
      </c>
      <c r="P282" t="s">
        <v>2343</v>
      </c>
      <c r="Q282" s="221" t="s">
        <v>2610</v>
      </c>
      <c r="R282"/>
      <c r="S282" t="s">
        <v>2344</v>
      </c>
      <c r="T282" t="s">
        <v>2345</v>
      </c>
      <c r="U282" t="s">
        <v>2346</v>
      </c>
      <c r="V282"/>
      <c r="W282"/>
      <c r="X282" t="s">
        <v>2344</v>
      </c>
      <c r="Y282"/>
      <c r="Z282"/>
      <c r="AA282"/>
    </row>
    <row r="283" spans="12:27" ht="12.75" customHeight="1" x14ac:dyDescent="0.25">
      <c r="L283" t="s">
        <v>2347</v>
      </c>
      <c r="M283" t="s">
        <v>2347</v>
      </c>
      <c r="N283" t="s">
        <v>2348</v>
      </c>
      <c r="O283" t="s">
        <v>2349</v>
      </c>
      <c r="P283" t="s">
        <v>2350</v>
      </c>
      <c r="Q283" s="221" t="s">
        <v>2347</v>
      </c>
      <c r="R283"/>
      <c r="S283" t="s">
        <v>2351</v>
      </c>
      <c r="T283" t="s">
        <v>2352</v>
      </c>
      <c r="U283" t="s">
        <v>2353</v>
      </c>
      <c r="V283"/>
      <c r="W283"/>
      <c r="X283" t="s">
        <v>2351</v>
      </c>
      <c r="Y283"/>
      <c r="Z283"/>
      <c r="AA283"/>
    </row>
    <row r="284" spans="12:27" ht="12.75" customHeight="1" x14ac:dyDescent="0.25">
      <c r="L284" t="s">
        <v>2354</v>
      </c>
      <c r="M284" t="s">
        <v>2418</v>
      </c>
      <c r="N284" s="84" t="s">
        <v>2438</v>
      </c>
      <c r="O284" s="84" t="s">
        <v>2419</v>
      </c>
      <c r="P284" s="84" t="s">
        <v>2441</v>
      </c>
      <c r="Q284" s="222" t="s">
        <v>2611</v>
      </c>
      <c r="R284" s="168"/>
      <c r="S284" s="84" t="s">
        <v>2442</v>
      </c>
      <c r="T284" t="s">
        <v>2420</v>
      </c>
      <c r="U284" s="84" t="s">
        <v>2443</v>
      </c>
      <c r="V284" t="s">
        <v>2421</v>
      </c>
      <c r="W284" t="s">
        <v>1083</v>
      </c>
      <c r="X284" s="84" t="s">
        <v>2442</v>
      </c>
      <c r="Y284" t="s">
        <v>2422</v>
      </c>
      <c r="Z284"/>
      <c r="AA284"/>
    </row>
    <row r="285" spans="12:27" ht="12.75" customHeight="1" x14ac:dyDescent="0.25">
      <c r="L285" t="s">
        <v>2355</v>
      </c>
      <c r="M285" t="s">
        <v>2462</v>
      </c>
      <c r="N285" s="84" t="s">
        <v>2461</v>
      </c>
      <c r="O285" s="84" t="s">
        <v>2460</v>
      </c>
      <c r="P285" s="84" t="s">
        <v>2460</v>
      </c>
      <c r="Q285" s="223" t="s">
        <v>2612</v>
      </c>
      <c r="R285"/>
      <c r="S285" s="84" t="s">
        <v>2457</v>
      </c>
      <c r="T285" s="84" t="s">
        <v>2459</v>
      </c>
      <c r="U285" s="84" t="s">
        <v>2458</v>
      </c>
      <c r="V285"/>
      <c r="W285"/>
      <c r="X285" s="84" t="s">
        <v>2457</v>
      </c>
      <c r="Y285"/>
      <c r="Z285"/>
      <c r="AA285"/>
    </row>
    <row r="286" spans="12:27" ht="12.75" customHeight="1" x14ac:dyDescent="0.25">
      <c r="L286" t="s">
        <v>2356</v>
      </c>
      <c r="M286" t="s">
        <v>2399</v>
      </c>
      <c r="N286" s="84" t="s">
        <v>2439</v>
      </c>
      <c r="O286" s="84" t="s">
        <v>2357</v>
      </c>
      <c r="P286" s="84" t="s">
        <v>2358</v>
      </c>
      <c r="Q286" s="223" t="s">
        <v>2630</v>
      </c>
      <c r="R286"/>
      <c r="S286" s="84" t="s">
        <v>2463</v>
      </c>
      <c r="T286" s="84" t="s">
        <v>2360</v>
      </c>
      <c r="U286" s="84" t="s">
        <v>2361</v>
      </c>
      <c r="V286"/>
      <c r="W286"/>
      <c r="X286" s="84" t="s">
        <v>2359</v>
      </c>
      <c r="Y286"/>
      <c r="Z286"/>
      <c r="AA286"/>
    </row>
    <row r="287" spans="12:27" ht="12.75" customHeight="1" x14ac:dyDescent="0.25">
      <c r="L287" t="s">
        <v>2362</v>
      </c>
      <c r="M287" t="s">
        <v>2363</v>
      </c>
      <c r="N287" s="84" t="s">
        <v>2426</v>
      </c>
      <c r="O287" s="84" t="s">
        <v>2425</v>
      </c>
      <c r="P287" s="84" t="s">
        <v>2427</v>
      </c>
      <c r="Q287" s="223" t="s">
        <v>2613</v>
      </c>
      <c r="R287"/>
      <c r="S287" s="84" t="s">
        <v>2428</v>
      </c>
      <c r="T287" s="84" t="s">
        <v>2429</v>
      </c>
      <c r="U287" s="84" t="s">
        <v>2364</v>
      </c>
      <c r="V287"/>
      <c r="W287"/>
      <c r="X287" s="84" t="s">
        <v>2430</v>
      </c>
      <c r="Y287"/>
      <c r="Z287"/>
      <c r="AA287"/>
    </row>
    <row r="288" spans="12:27" ht="12.75" customHeight="1" x14ac:dyDescent="0.25">
      <c r="L288" t="s">
        <v>2365</v>
      </c>
      <c r="M288" t="s">
        <v>2365</v>
      </c>
      <c r="N288" t="s">
        <v>2365</v>
      </c>
      <c r="O288" s="83" t="s">
        <v>2365</v>
      </c>
      <c r="P288" s="83" t="s">
        <v>2365</v>
      </c>
      <c r="Q288" s="83" t="s">
        <v>2365</v>
      </c>
      <c r="R288"/>
      <c r="S288" s="83" t="s">
        <v>2365</v>
      </c>
      <c r="T288" s="83" t="s">
        <v>2365</v>
      </c>
      <c r="U288" s="83" t="s">
        <v>2365</v>
      </c>
      <c r="V288"/>
      <c r="W288"/>
      <c r="X288" s="83" t="s">
        <v>2365</v>
      </c>
      <c r="Y288"/>
      <c r="Z288"/>
      <c r="AA288"/>
    </row>
    <row r="289" spans="12:27" ht="12.75" customHeight="1" x14ac:dyDescent="0.25">
      <c r="L289" t="s">
        <v>2366</v>
      </c>
      <c r="M289" t="s">
        <v>2440</v>
      </c>
      <c r="N289" t="s">
        <v>2367</v>
      </c>
      <c r="O289" t="s">
        <v>2368</v>
      </c>
      <c r="P289" t="s">
        <v>2369</v>
      </c>
      <c r="Q289" s="221" t="s">
        <v>2614</v>
      </c>
      <c r="R289"/>
      <c r="S289" s="84" t="s">
        <v>2444</v>
      </c>
      <c r="T289" s="84" t="s">
        <v>2464</v>
      </c>
      <c r="U289" s="84" t="s">
        <v>2370</v>
      </c>
      <c r="V289"/>
      <c r="W289"/>
      <c r="X289" s="84" t="s">
        <v>2444</v>
      </c>
      <c r="Y289"/>
      <c r="Z289"/>
      <c r="AA289"/>
    </row>
    <row r="290" spans="12:27" ht="12.75" customHeight="1" x14ac:dyDescent="0.25">
      <c r="L290" t="s">
        <v>2371</v>
      </c>
      <c r="M290" t="s">
        <v>2371</v>
      </c>
      <c r="N290" t="s">
        <v>2371</v>
      </c>
      <c r="O290" t="s">
        <v>2371</v>
      </c>
      <c r="P290" t="s">
        <v>2371</v>
      </c>
      <c r="Q290" s="221" t="s">
        <v>2631</v>
      </c>
      <c r="R290" t="s">
        <v>2371</v>
      </c>
      <c r="S290" t="s">
        <v>2371</v>
      </c>
      <c r="T290" t="s">
        <v>2371</v>
      </c>
      <c r="U290" t="s">
        <v>2371</v>
      </c>
      <c r="V290" t="s">
        <v>2371</v>
      </c>
      <c r="W290" t="s">
        <v>2371</v>
      </c>
      <c r="X290" t="s">
        <v>2371</v>
      </c>
      <c r="Y290"/>
      <c r="Z290"/>
      <c r="AA290"/>
    </row>
    <row r="291" spans="12:27" ht="12.75" customHeight="1" x14ac:dyDescent="0.25">
      <c r="L291" t="s">
        <v>2372</v>
      </c>
      <c r="M291" t="s">
        <v>2414</v>
      </c>
      <c r="N291" s="84" t="s">
        <v>2431</v>
      </c>
      <c r="O291" s="84" t="s">
        <v>2433</v>
      </c>
      <c r="P291" s="84" t="s">
        <v>2432</v>
      </c>
      <c r="Q291" s="223" t="s">
        <v>2615</v>
      </c>
      <c r="R291"/>
      <c r="S291" s="84" t="s">
        <v>2415</v>
      </c>
      <c r="T291" s="84" t="s">
        <v>2416</v>
      </c>
      <c r="U291" s="84" t="s">
        <v>2417</v>
      </c>
      <c r="V291"/>
      <c r="W291"/>
      <c r="X291" s="84" t="s">
        <v>2415</v>
      </c>
      <c r="Y291"/>
      <c r="Z291"/>
      <c r="AA291"/>
    </row>
    <row r="292" spans="12:27" ht="12.75" customHeight="1" x14ac:dyDescent="0.25">
      <c r="L292" t="s">
        <v>2373</v>
      </c>
      <c r="M292" t="s">
        <v>2374</v>
      </c>
      <c r="N292" s="84" t="s">
        <v>2375</v>
      </c>
      <c r="O292" s="84" t="s">
        <v>2376</v>
      </c>
      <c r="P292" s="84" t="s">
        <v>2377</v>
      </c>
      <c r="Q292" s="223" t="s">
        <v>2616</v>
      </c>
      <c r="R292"/>
      <c r="S292" s="84" t="s">
        <v>2378</v>
      </c>
      <c r="T292" s="84" t="s">
        <v>2379</v>
      </c>
      <c r="U292" s="84" t="s">
        <v>2380</v>
      </c>
      <c r="V292"/>
      <c r="W292"/>
      <c r="X292" s="84" t="s">
        <v>2378</v>
      </c>
      <c r="Y292"/>
      <c r="Z292"/>
      <c r="AA292"/>
    </row>
    <row r="293" spans="12:27" ht="12.75" customHeight="1" x14ac:dyDescent="0.25">
      <c r="L293" t="s">
        <v>2381</v>
      </c>
      <c r="M293" t="s">
        <v>2382</v>
      </c>
      <c r="N293" s="84" t="s">
        <v>2434</v>
      </c>
      <c r="O293" s="84" t="s">
        <v>2435</v>
      </c>
      <c r="P293" s="84" t="s">
        <v>2436</v>
      </c>
      <c r="Q293" s="223" t="s">
        <v>2634</v>
      </c>
      <c r="R293"/>
      <c r="S293" s="84" t="s">
        <v>2383</v>
      </c>
      <c r="T293" s="84" t="s">
        <v>2437</v>
      </c>
      <c r="U293" s="84" t="s">
        <v>2384</v>
      </c>
      <c r="V293"/>
      <c r="W293"/>
      <c r="X293" s="84" t="s">
        <v>2383</v>
      </c>
      <c r="Y293"/>
      <c r="Z293"/>
      <c r="AA293"/>
    </row>
    <row r="294" spans="12:27" ht="12.75" customHeight="1" x14ac:dyDescent="0.25">
      <c r="L294" t="s">
        <v>2385</v>
      </c>
      <c r="M294" t="s">
        <v>2386</v>
      </c>
      <c r="N294" s="84" t="s">
        <v>2453</v>
      </c>
      <c r="O294" s="84" t="s">
        <v>2454</v>
      </c>
      <c r="P294" s="84" t="s">
        <v>2455</v>
      </c>
      <c r="Q294" s="223" t="s">
        <v>2617</v>
      </c>
      <c r="R294"/>
      <c r="S294" s="84" t="s">
        <v>2387</v>
      </c>
      <c r="T294" s="84" t="s">
        <v>2456</v>
      </c>
      <c r="U294" s="84" t="s">
        <v>2388</v>
      </c>
      <c r="V294"/>
      <c r="W294"/>
      <c r="X294" s="84" t="s">
        <v>2387</v>
      </c>
      <c r="Y294"/>
      <c r="Z294"/>
      <c r="AA294"/>
    </row>
    <row r="295" spans="12:27" ht="12.75" customHeight="1" x14ac:dyDescent="0.35">
      <c r="L295" s="240" t="s">
        <v>2389</v>
      </c>
      <c r="M295" s="240" t="s">
        <v>2389</v>
      </c>
      <c r="N295" s="241" t="s">
        <v>2390</v>
      </c>
      <c r="O295" s="242" t="s">
        <v>2391</v>
      </c>
      <c r="P295" s="242" t="s">
        <v>2391</v>
      </c>
      <c r="Q295" s="241" t="s">
        <v>2392</v>
      </c>
      <c r="R295" s="242"/>
      <c r="S295" s="241" t="s">
        <v>2393</v>
      </c>
      <c r="T295" s="241" t="s">
        <v>2394</v>
      </c>
      <c r="U295" s="241" t="s">
        <v>2395</v>
      </c>
      <c r="V295" s="242"/>
      <c r="W295" s="242"/>
      <c r="X295" s="241" t="s">
        <v>2393</v>
      </c>
      <c r="Y295"/>
      <c r="Z295"/>
      <c r="AA295"/>
    </row>
    <row r="296" spans="12:27" ht="12.75" customHeight="1" x14ac:dyDescent="0.25">
      <c r="L296" s="84" t="s">
        <v>2214</v>
      </c>
      <c r="M296" s="84" t="s">
        <v>2214</v>
      </c>
      <c r="N296" s="84" t="s">
        <v>2396</v>
      </c>
      <c r="O296" s="84" t="s">
        <v>2216</v>
      </c>
      <c r="P296" s="84" t="s">
        <v>2217</v>
      </c>
      <c r="Q296" s="223" t="s">
        <v>2598</v>
      </c>
      <c r="R296" t="s">
        <v>2229</v>
      </c>
      <c r="S296" s="84" t="s">
        <v>2218</v>
      </c>
      <c r="T296" s="84" t="s">
        <v>2227</v>
      </c>
      <c r="U296" s="84" t="s">
        <v>2397</v>
      </c>
      <c r="V296" t="s">
        <v>2398</v>
      </c>
      <c r="W296" t="s">
        <v>543</v>
      </c>
      <c r="X296" s="84" t="s">
        <v>2218</v>
      </c>
      <c r="Y296" t="s">
        <v>544</v>
      </c>
      <c r="Z296"/>
      <c r="AA296"/>
    </row>
    <row r="297" spans="12:27" ht="12.75" customHeight="1" x14ac:dyDescent="0.25">
      <c r="L297" s="25" t="s">
        <v>2465</v>
      </c>
      <c r="M297" s="25" t="s">
        <v>2466</v>
      </c>
      <c r="N297" s="31" t="s">
        <v>2467</v>
      </c>
      <c r="O297" s="31" t="s">
        <v>2468</v>
      </c>
      <c r="P297" s="31" t="s">
        <v>2469</v>
      </c>
      <c r="Q297" s="31" t="s">
        <v>2470</v>
      </c>
      <c r="S297" s="31" t="s">
        <v>2471</v>
      </c>
      <c r="T297" s="31" t="s">
        <v>2472</v>
      </c>
      <c r="U297" s="31" t="s">
        <v>2473</v>
      </c>
      <c r="X297" s="25" t="s">
        <v>2471</v>
      </c>
    </row>
    <row r="298" spans="12:27" ht="12.75" customHeight="1" x14ac:dyDescent="0.25">
      <c r="L298" s="25" t="s">
        <v>2480</v>
      </c>
      <c r="M298" s="25" t="s">
        <v>2482</v>
      </c>
      <c r="N298" s="31" t="s">
        <v>2484</v>
      </c>
      <c r="O298" s="31" t="s">
        <v>2486</v>
      </c>
      <c r="P298" s="31" t="s">
        <v>2486</v>
      </c>
      <c r="Q298" s="31" t="s">
        <v>2489</v>
      </c>
      <c r="S298" s="31" t="s">
        <v>2482</v>
      </c>
      <c r="T298" s="31" t="s">
        <v>2492</v>
      </c>
      <c r="U298" s="31" t="s">
        <v>2493</v>
      </c>
      <c r="X298" s="31" t="s">
        <v>2482</v>
      </c>
    </row>
    <row r="299" spans="12:27" ht="12.75" customHeight="1" x14ac:dyDescent="0.25">
      <c r="L299" s="25" t="s">
        <v>2481</v>
      </c>
      <c r="M299" s="25" t="s">
        <v>2483</v>
      </c>
      <c r="N299" s="31" t="s">
        <v>2485</v>
      </c>
      <c r="O299" s="31" t="s">
        <v>2487</v>
      </c>
      <c r="P299" s="31" t="s">
        <v>2487</v>
      </c>
      <c r="Q299" s="31" t="s">
        <v>2488</v>
      </c>
      <c r="S299" s="31" t="s">
        <v>2490</v>
      </c>
      <c r="T299" s="31" t="s">
        <v>2491</v>
      </c>
      <c r="U299" s="31" t="s">
        <v>2483</v>
      </c>
      <c r="X299" s="31" t="s">
        <v>2490</v>
      </c>
    </row>
    <row r="300" spans="12:27" ht="12.75" customHeight="1" x14ac:dyDescent="0.25">
      <c r="L300" s="25" t="s">
        <v>2495</v>
      </c>
      <c r="M300" s="25" t="s">
        <v>2496</v>
      </c>
      <c r="N300" s="31" t="s">
        <v>2497</v>
      </c>
      <c r="O300" s="31" t="s">
        <v>2498</v>
      </c>
      <c r="P300" s="31" t="s">
        <v>2498</v>
      </c>
      <c r="Q300" s="31" t="s">
        <v>2499</v>
      </c>
      <c r="S300" s="31" t="s">
        <v>2501</v>
      </c>
      <c r="T300" s="31" t="s">
        <v>2502</v>
      </c>
      <c r="U300" s="31" t="s">
        <v>2500</v>
      </c>
      <c r="X300" s="31" t="s">
        <v>2501</v>
      </c>
    </row>
    <row r="301" spans="12:27" ht="12.75" customHeight="1" x14ac:dyDescent="0.25">
      <c r="L301" s="25" t="s">
        <v>2503</v>
      </c>
      <c r="M301" s="25" t="s">
        <v>2503</v>
      </c>
      <c r="N301" s="31" t="s">
        <v>2506</v>
      </c>
      <c r="O301" s="31" t="s">
        <v>2504</v>
      </c>
      <c r="P301" s="31" t="s">
        <v>2504</v>
      </c>
      <c r="Q301" s="31" t="s">
        <v>2507</v>
      </c>
      <c r="S301" s="31" t="s">
        <v>2654</v>
      </c>
      <c r="T301" s="31" t="s">
        <v>2505</v>
      </c>
      <c r="U301" s="31" t="s">
        <v>2508</v>
      </c>
      <c r="X301" s="31" t="s">
        <v>2654</v>
      </c>
    </row>
    <row r="302" spans="12:27" ht="12.75" customHeight="1" x14ac:dyDescent="0.25">
      <c r="L302" s="209" t="s">
        <v>2509</v>
      </c>
      <c r="M302" s="209" t="s">
        <v>2509</v>
      </c>
      <c r="N302" s="209" t="s">
        <v>2516</v>
      </c>
      <c r="O302" s="209" t="s">
        <v>2510</v>
      </c>
      <c r="P302" s="209" t="s">
        <v>2511</v>
      </c>
      <c r="Q302" s="219" t="s">
        <v>2618</v>
      </c>
      <c r="R302" s="209"/>
      <c r="S302" s="210" t="s">
        <v>2512</v>
      </c>
      <c r="T302" s="211" t="s">
        <v>2514</v>
      </c>
      <c r="U302" s="211" t="s">
        <v>2513</v>
      </c>
      <c r="V302" s="209"/>
      <c r="W302" s="209"/>
      <c r="X302" s="210" t="s">
        <v>2512</v>
      </c>
      <c r="Y302" s="209"/>
    </row>
    <row r="303" spans="12:27" ht="12.75" customHeight="1" x14ac:dyDescent="0.25">
      <c r="L303" s="212" t="s">
        <v>2515</v>
      </c>
      <c r="M303" s="212" t="s">
        <v>2515</v>
      </c>
      <c r="N303" s="212" t="s">
        <v>2517</v>
      </c>
      <c r="O303" s="212" t="s">
        <v>2518</v>
      </c>
      <c r="P303" s="212" t="s">
        <v>2519</v>
      </c>
      <c r="Q303" s="219" t="s">
        <v>2619</v>
      </c>
      <c r="R303" s="212"/>
      <c r="S303" s="213" t="s">
        <v>2520</v>
      </c>
      <c r="T303" s="214" t="s">
        <v>2521</v>
      </c>
      <c r="U303" s="214" t="s">
        <v>2522</v>
      </c>
      <c r="V303" s="212"/>
      <c r="W303" s="212"/>
      <c r="X303" s="213" t="s">
        <v>2520</v>
      </c>
      <c r="Y303" s="212"/>
    </row>
    <row r="304" spans="12:27" ht="12.75" customHeight="1" x14ac:dyDescent="0.25">
      <c r="L304" s="25" t="s">
        <v>2638</v>
      </c>
      <c r="M304" s="25" t="s">
        <v>2638</v>
      </c>
      <c r="N304" s="31" t="s">
        <v>2639</v>
      </c>
      <c r="O304" s="31" t="s">
        <v>2640</v>
      </c>
      <c r="P304" s="31" t="s">
        <v>2640</v>
      </c>
      <c r="Q304" s="31" t="s">
        <v>2641</v>
      </c>
      <c r="S304" s="31" t="s">
        <v>2653</v>
      </c>
      <c r="T304" s="31" t="s">
        <v>2642</v>
      </c>
      <c r="U304" s="31" t="s">
        <v>2643</v>
      </c>
      <c r="X304" s="31" t="s">
        <v>2653</v>
      </c>
    </row>
    <row r="305" spans="12:24" ht="12.75" customHeight="1" x14ac:dyDescent="0.25">
      <c r="L305" s="25" t="s">
        <v>2644</v>
      </c>
      <c r="M305" s="31" t="s">
        <v>2646</v>
      </c>
      <c r="N305" s="31" t="s">
        <v>2647</v>
      </c>
      <c r="O305" s="31" t="s">
        <v>2648</v>
      </c>
      <c r="P305" s="31" t="s">
        <v>2649</v>
      </c>
      <c r="Q305" s="31" t="s">
        <v>2650</v>
      </c>
      <c r="S305" s="31" t="s">
        <v>2657</v>
      </c>
      <c r="T305" s="31" t="s">
        <v>2652</v>
      </c>
      <c r="U305" s="31" t="s">
        <v>2650</v>
      </c>
      <c r="X305" s="31" t="s">
        <v>2651</v>
      </c>
    </row>
    <row r="306" spans="12:24" ht="12.75" customHeight="1" x14ac:dyDescent="0.25">
      <c r="L306" s="25" t="s">
        <v>2645</v>
      </c>
      <c r="S306" s="31"/>
    </row>
    <row r="307" spans="12:24" ht="12.75" customHeight="1" x14ac:dyDescent="0.25">
      <c r="L307" s="25" t="s">
        <v>2658</v>
      </c>
      <c r="M307" s="25" t="s">
        <v>2659</v>
      </c>
      <c r="N307" s="25" t="s">
        <v>2660</v>
      </c>
      <c r="O307" s="25" t="s">
        <v>2661</v>
      </c>
      <c r="P307" s="25" t="s">
        <v>2661</v>
      </c>
      <c r="Q307" s="25" t="s">
        <v>2662</v>
      </c>
      <c r="S307" s="31" t="s">
        <v>2663</v>
      </c>
      <c r="T307" s="25" t="s">
        <v>2664</v>
      </c>
      <c r="U307" s="25" t="s">
        <v>2665</v>
      </c>
      <c r="X307" s="31" t="s">
        <v>2663</v>
      </c>
    </row>
    <row r="308" spans="12:24" ht="12.75" customHeight="1" x14ac:dyDescent="0.25">
      <c r="L308" s="25" t="s">
        <v>2666</v>
      </c>
      <c r="M308" s="25" t="s">
        <v>2671</v>
      </c>
      <c r="N308" s="25" t="s">
        <v>2669</v>
      </c>
      <c r="O308" s="25" t="s">
        <v>2667</v>
      </c>
      <c r="P308" s="25" t="s">
        <v>2668</v>
      </c>
      <c r="Q308" s="25" t="s">
        <v>2670</v>
      </c>
      <c r="S308" s="31" t="s">
        <v>2672</v>
      </c>
      <c r="T308" s="25" t="s">
        <v>2673</v>
      </c>
      <c r="U308" s="25" t="s">
        <v>2691</v>
      </c>
      <c r="X308" s="31" t="s">
        <v>2672</v>
      </c>
    </row>
    <row r="309" spans="12:24" ht="12.75" customHeight="1" x14ac:dyDescent="0.3">
      <c r="L309" s="25" t="s">
        <v>2674</v>
      </c>
      <c r="M309" s="25" t="s">
        <v>2675</v>
      </c>
      <c r="N309" s="25" t="s">
        <v>2676</v>
      </c>
      <c r="O309" s="25" t="s">
        <v>2677</v>
      </c>
      <c r="P309" s="25" t="s">
        <v>2678</v>
      </c>
      <c r="Q309" s="25" t="s">
        <v>2679</v>
      </c>
      <c r="S309" s="31" t="s">
        <v>2680</v>
      </c>
      <c r="T309" s="25" t="s">
        <v>2681</v>
      </c>
      <c r="U309" s="25" t="s">
        <v>2690</v>
      </c>
      <c r="X309" s="31" t="s">
        <v>2682</v>
      </c>
    </row>
    <row r="310" spans="12:24" ht="12.75" customHeight="1" x14ac:dyDescent="0.25">
      <c r="L310" s="25" t="s">
        <v>2699</v>
      </c>
      <c r="M310" s="25" t="s">
        <v>2699</v>
      </c>
      <c r="N310" s="25" t="s">
        <v>2700</v>
      </c>
      <c r="O310" s="25" t="s">
        <v>2701</v>
      </c>
      <c r="P310" s="25" t="s">
        <v>2702</v>
      </c>
      <c r="Q310" s="25" t="s">
        <v>2707</v>
      </c>
      <c r="S310" s="31" t="s">
        <v>2708</v>
      </c>
      <c r="T310" s="25" t="s">
        <v>2710</v>
      </c>
      <c r="U310" s="25" t="s">
        <v>2711</v>
      </c>
      <c r="X310" s="31" t="s">
        <v>2709</v>
      </c>
    </row>
    <row r="311" spans="12:24" ht="12.75" customHeight="1" x14ac:dyDescent="0.25">
      <c r="L311" s="25" t="s">
        <v>2692</v>
      </c>
      <c r="M311" s="25" t="s">
        <v>2698</v>
      </c>
      <c r="N311" s="25" t="s">
        <v>2697</v>
      </c>
      <c r="O311" s="25" t="s">
        <v>2693</v>
      </c>
      <c r="P311" s="25" t="s">
        <v>2693</v>
      </c>
      <c r="Q311" s="25" t="s">
        <v>2696</v>
      </c>
      <c r="S311" s="31" t="s">
        <v>2694</v>
      </c>
      <c r="X311" s="31" t="s">
        <v>2695</v>
      </c>
    </row>
  </sheetData>
  <sheetProtection algorithmName="SHA-512" hashValue="++QUaK/lDJUuDdJu5w2nuQUu8ahPdG5Lwou8P2qnRS7FgqyH4zWF0fhQKD00NOT2hy41vWEJmOtfGWWc4x8Ydg==" saltValue="YSPJcLNTx5uIzE01CAV/vg==" spinCount="100000" sheet="1" selectLockedCells="1"/>
  <pageMargins left="0.7" right="0.7" top="0.75" bottom="0.75" header="0.3" footer="0.3"/>
  <pageSetup paperSize="9" orientation="portrait" r:id="rId1"/>
  <headerFooter>
    <oddFooter>&amp;C&amp;1#&amp;"Calibri"&amp;10&amp;K000000Internal</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2:L177"/>
  <sheetViews>
    <sheetView topLeftCell="A11" zoomScale="70" zoomScaleNormal="70" workbookViewId="0">
      <selection activeCell="D34" sqref="D34"/>
    </sheetView>
  </sheetViews>
  <sheetFormatPr defaultColWidth="9.453125" defaultRowHeight="12.5" x14ac:dyDescent="0.25"/>
  <cols>
    <col min="1" max="1" width="2.453125" style="25" customWidth="1"/>
    <col min="2" max="2" width="19.453125" style="25" customWidth="1"/>
    <col min="3" max="3" width="9.453125" style="25"/>
    <col min="4" max="4" width="34" style="25" bestFit="1" customWidth="1"/>
    <col min="5" max="5" width="13" style="25" customWidth="1"/>
    <col min="6" max="6" width="125.453125" style="25" customWidth="1"/>
    <col min="7" max="7" width="2.54296875" style="25" customWidth="1"/>
    <col min="8" max="8" width="45.54296875" style="25" customWidth="1"/>
    <col min="9" max="9" width="31" style="25" customWidth="1"/>
    <col min="10" max="10" width="2.54296875" style="25" customWidth="1"/>
    <col min="11" max="11" width="45.54296875" style="25" customWidth="1"/>
    <col min="12" max="12" width="9.453125" style="25"/>
    <col min="13" max="13" width="2.54296875" style="25" customWidth="1"/>
    <col min="14" max="16384" width="9.453125" style="25"/>
  </cols>
  <sheetData>
    <row r="2" spans="2:12" x14ac:dyDescent="0.25">
      <c r="B2" s="25" t="s">
        <v>847</v>
      </c>
      <c r="C2" s="27" t="str">
        <f>NEW!G5</f>
        <v>Română</v>
      </c>
    </row>
    <row r="3" spans="2:12" x14ac:dyDescent="0.25">
      <c r="B3" s="25" t="s">
        <v>848</v>
      </c>
      <c r="C3" s="27">
        <f>VLOOKUP(C2,DATA!$AM$3:$AN$28,2,0)</f>
        <v>7</v>
      </c>
    </row>
    <row r="4" spans="2:12" x14ac:dyDescent="0.25">
      <c r="B4" s="25" t="s">
        <v>878</v>
      </c>
      <c r="C4" s="25" t="str">
        <f>NEW!G4</f>
        <v>OPM</v>
      </c>
    </row>
    <row r="6" spans="2:12" s="26" customFormat="1" ht="36.75" customHeight="1" x14ac:dyDescent="0.25">
      <c r="D6" s="26" t="s">
        <v>433</v>
      </c>
      <c r="E6" s="26" t="s">
        <v>434</v>
      </c>
      <c r="F6" s="26" t="s">
        <v>132</v>
      </c>
      <c r="H6" s="26" t="s">
        <v>879</v>
      </c>
      <c r="K6" s="26" t="s">
        <v>880</v>
      </c>
    </row>
    <row r="7" spans="2:12" x14ac:dyDescent="0.25">
      <c r="C7" s="25">
        <v>1</v>
      </c>
      <c r="D7" s="25" t="str">
        <f>IF(ISBLANK(VLOOKUP(C7,DATA!$L$3:$AD$66,1+$C$3,0)),"",VLOOKUP($C7,DATA!$L$3:$AD$66,1+$C$3,0))</f>
        <v/>
      </c>
      <c r="E7" s="27">
        <f>VLOOKUP(C7,DATA!$A$3:$D$66,4,0)</f>
        <v>2</v>
      </c>
      <c r="F7" s="25" t="str">
        <f>IF(ISBLANK(VLOOKUP(C7,DATA!$L$69:$AD$131,1+$C$3,0)),"",VLOOKUP($C7,DATA!$L$69:$AD$131,1+$C$3,0))</f>
        <v/>
      </c>
      <c r="H7" s="25" t="s">
        <v>487</v>
      </c>
      <c r="I7" s="32" t="str">
        <f>VLOOKUP(H7,DATA!$L$134:$AD$256,1+$C$3,0)</f>
        <v>Formular de înregistrare OMV SmartPass</v>
      </c>
      <c r="J7" s="25" t="s">
        <v>877</v>
      </c>
      <c r="K7" s="25" t="s">
        <v>568</v>
      </c>
      <c r="L7" s="25" t="str">
        <f>VLOOKUP($C$4,DATA!$AP$3:$AR$13,2,0)</f>
        <v>9079</v>
      </c>
    </row>
    <row r="8" spans="2:12" x14ac:dyDescent="0.25">
      <c r="C8" s="25">
        <v>2</v>
      </c>
      <c r="D8" s="25" t="str">
        <f>IF(ISBLANK(VLOOKUP(C8,DATA!$L$3:$AD$66,1+$C$3,0)),"",VLOOKUP($C8,DATA!$L$3:$AD$66,1+$C$3,0))</f>
        <v/>
      </c>
      <c r="E8" s="27">
        <f>VLOOKUP(C8,DATA!$A$3:$D$66,4,0)</f>
        <v>9</v>
      </c>
      <c r="F8" s="25" t="str">
        <f>IF(ISBLANK(VLOOKUP(C8,DATA!$L$69:$AD$131,1+$C$3,0)),"",VLOOKUP($C8,DATA!$L$69:$AD$131,1+$C$3,0))</f>
        <v/>
      </c>
      <c r="H8" s="25" t="s">
        <v>488</v>
      </c>
      <c r="I8" s="32" t="str">
        <f>VLOOKUP(H8,DATA!$L$134:$AD$256,1+$C$3,0)</f>
        <v>Formular de comandă OMV SmartPass - vehicule suplimentare și modificări</v>
      </c>
      <c r="J8" s="25" t="s">
        <v>877</v>
      </c>
      <c r="K8" s="25" t="s">
        <v>579</v>
      </c>
      <c r="L8" s="25">
        <f>VLOOKUP($C$4,DATA!$AP$3:$AR$13,3,0)</f>
        <v>710109</v>
      </c>
    </row>
    <row r="9" spans="2:12" x14ac:dyDescent="0.25">
      <c r="C9" s="25">
        <v>3</v>
      </c>
      <c r="D9" s="25" t="str">
        <f>IF(ISBLANK(VLOOKUP(C9,DATA!$L$3:$AD$66,1+$C$3,0)),"",VLOOKUP($C9,DATA!$L$3:$AD$66,1+$C$3,0))</f>
        <v>Număr comandă</v>
      </c>
      <c r="E9" s="27">
        <f>VLOOKUP(C9,DATA!$A$3:$D$66,4,0)</f>
        <v>9</v>
      </c>
      <c r="F9" s="25" t="str">
        <f>IF(ISBLANK(VLOOKUP(C9,DATA!$L$69:$AD$131,1+$C$3,0)),"",VLOOKUP($C9,DATA!$L$69:$AD$131,1+$C$3,0))</f>
        <v/>
      </c>
      <c r="H9" s="25" t="s">
        <v>395</v>
      </c>
      <c r="I9" s="32" t="str">
        <f>VLOOKUP(H9,DATA!$L$134:$AD$256,1+$C$3,0)</f>
        <v>Clientul este responsabil pentru acuratețea datelor din formularul de înregistrare. Informațiile inexacte sau incomplete pot duce la întârzieri în procesul de înregistrare. Vă rugăm să verificați conținutul înainte de a trimite. Datele incorecte necesare pentru calcularea corectă a taxelor de trecere (de exemplu, greutăți, clasa de emisii, axe/osii, categorii de vehicule etc.) vor duce la o modificare a contractului inițial, iar diferența rezultată a taxelor va fi percepută retroactiv.</v>
      </c>
      <c r="J9" s="25" t="s">
        <v>877</v>
      </c>
    </row>
    <row r="10" spans="2:12" x14ac:dyDescent="0.25">
      <c r="C10" s="25">
        <v>4</v>
      </c>
      <c r="D10" s="25" t="str">
        <f>IF(ISBLANK(VLOOKUP(C10,DATA!$L$3:$AD$66,1+$C$3,0)),"",VLOOKUP($C10,DATA!$L$3:$AD$66,1+$C$3,0))</f>
        <v>Număr contract</v>
      </c>
      <c r="E10" s="27">
        <f>VLOOKUP(C10,DATA!$A$3:$D$66,4,0)</f>
        <v>10</v>
      </c>
      <c r="F10" s="25" t="str">
        <f>IF(ISBLANK(VLOOKUP(C10,DATA!$L$69:$AD$131,1+$C$3,0)),"",VLOOKUP($C10,DATA!$L$69:$AD$131,1+$C$3,0))</f>
        <v/>
      </c>
      <c r="H10" s="25" t="s">
        <v>133</v>
      </c>
      <c r="I10" s="32" t="str">
        <f>VLOOKUP(H10,DATA!$L$134:$AD$256,1+$C$3,0)</f>
        <v>Exemplu</v>
      </c>
      <c r="J10" s="25" t="s">
        <v>877</v>
      </c>
    </row>
    <row r="11" spans="2:12" x14ac:dyDescent="0.25">
      <c r="C11" s="25">
        <v>5</v>
      </c>
      <c r="D11" s="25" t="str">
        <f>IF(ISBLANK(VLOOKUP(C11,DATA!$L$3:$AD$66,1+$C$3,0)),"",VLOOKUP($C11,DATA!$L$3:$AD$66,1+$C$3,0))</f>
        <v>Data și ora înregistrării:</v>
      </c>
      <c r="E11" s="27">
        <f>VLOOKUP(C11,DATA!$A$3:$D$66,4,0)</f>
        <v>19</v>
      </c>
      <c r="F11" s="25" t="str">
        <f>IF(ISBLANK(VLOOKUP(C11,DATA!$L$69:$AD$131,1+$C$3,0)),"",VLOOKUP($C11,DATA!$L$69:$AD$131,1+$C$3,0))</f>
        <v/>
      </c>
      <c r="H11" s="25" t="s">
        <v>394</v>
      </c>
      <c r="I11" s="32" t="str">
        <f>VLOOKUP(H11,DATA!$L$134:$AD$256,1+$C$3,0)</f>
        <v>Înregistrare nouă</v>
      </c>
      <c r="J11" s="25" t="s">
        <v>877</v>
      </c>
    </row>
    <row r="12" spans="2:12" x14ac:dyDescent="0.25">
      <c r="C12" s="25">
        <v>6</v>
      </c>
      <c r="D12" s="25" t="str">
        <f>IF(ISBLANK(VLOOKUP(C12,DATA!$L$3:$AD$66,1+$C$3,0)),"",VLOOKUP($C12,DATA!$L$3:$AD$66,1+$C$3,0))</f>
        <v/>
      </c>
      <c r="E12" s="27">
        <f>VLOOKUP(C12,DATA!$A$3:$D$66,4,0)</f>
        <v>10</v>
      </c>
      <c r="F12" s="25" t="str">
        <f>IF(ISBLANK(VLOOKUP(C12,DATA!$L$69:$AD$131,1+$C$3,0)),"",VLOOKUP($C12,DATA!$L$69:$AD$131,1+$C$3,0))</f>
        <v/>
      </c>
      <c r="H12" s="25" t="s">
        <v>489</v>
      </c>
      <c r="I12" s="32" t="str">
        <f>VLOOKUP(H12,DATA!$L$134:$AD$256,1+$C$3,0)</f>
        <v>Înregistrări existente/doar vehicule suplimentare</v>
      </c>
      <c r="J12" s="25" t="s">
        <v>877</v>
      </c>
    </row>
    <row r="13" spans="2:12" x14ac:dyDescent="0.25">
      <c r="C13" s="25">
        <v>7</v>
      </c>
      <c r="D13" s="25" t="str">
        <f>IF(ISBLANK(VLOOKUP(C13,DATA!$L$3:$AD$66,1+$C$3,0)),"",VLOOKUP($C13,DATA!$L$3:$AD$66,1+$C$3,0))</f>
        <v>Stradă și număr</v>
      </c>
      <c r="E13" s="27">
        <f>VLOOKUP(C13,DATA!$A$3:$D$66,4,0)</f>
        <v>60</v>
      </c>
      <c r="F13" s="25" t="str">
        <f>IF(ISBLANK(VLOOKUP(C13,DATA!$L$69:$AD$131,1+$C$3,0)),"",VLOOKUP($C13,DATA!$L$69:$AD$131,1+$C$3,0))</f>
        <v/>
      </c>
      <c r="H13" s="25" t="s">
        <v>429</v>
      </c>
      <c r="I13" s="32" t="str">
        <f>VLOOKUP(H13,DATA!$L$134:$AD$256,1+$C$3,0)</f>
        <v>Da</v>
      </c>
      <c r="J13" s="25" t="s">
        <v>877</v>
      </c>
    </row>
    <row r="14" spans="2:12" x14ac:dyDescent="0.25">
      <c r="C14" s="25">
        <v>8</v>
      </c>
      <c r="D14" s="25" t="str">
        <f>IF(ISBLANK(VLOOKUP(C14,DATA!$L$3:$AD$66,1+$C$3,0)),"",VLOOKUP($C14,DATA!$L$3:$AD$66,1+$C$3,0))</f>
        <v>Cod țară</v>
      </c>
      <c r="E14" s="27">
        <f>VLOOKUP(C14,DATA!$A$3:$D$66,4,0)</f>
        <v>50</v>
      </c>
      <c r="F14" s="25" t="str">
        <f>IF(ISBLANK(VLOOKUP(C14,DATA!$L$69:$AD$131,1+$C$3,0)),"",VLOOKUP($C14,DATA!$L$69:$AD$131,1+$C$3,0))</f>
        <v/>
      </c>
      <c r="H14" s="25" t="s">
        <v>499</v>
      </c>
      <c r="I14" s="32" t="str">
        <f>VLOOKUP(H14,DATA!$L$134:$AD$256,1+$C$3,0)</f>
        <v>Nu (doar alte vehicule)</v>
      </c>
      <c r="J14" s="25" t="s">
        <v>877</v>
      </c>
    </row>
    <row r="15" spans="2:12" x14ac:dyDescent="0.25">
      <c r="C15" s="25">
        <v>9</v>
      </c>
      <c r="D15" s="25" t="str">
        <f>IF(ISBLANK(VLOOKUP(C15,DATA!$L$3:$AD$66,1+$C$3,0)),"",VLOOKUP($C15,DATA!$L$3:$AD$66,1+$C$3,0))</f>
        <v>Tip companie</v>
      </c>
      <c r="E15" s="27">
        <f>VLOOKUP(C15,DATA!$A$3:$D$66,4,0)</f>
        <v>60</v>
      </c>
      <c r="F15" s="25" t="str">
        <f>IF(ISBLANK(VLOOKUP(C15,DATA!$L$69:$AD$131,1+$C$3,0)),"",VLOOKUP($C15,DATA!$L$69:$AD$131,1+$C$3,0))</f>
        <v>în conformitate cu Registrul Comerţului</v>
      </c>
      <c r="H15" s="25" t="s">
        <v>430</v>
      </c>
      <c r="I15" s="32" t="str">
        <f>VLOOKUP(H15,DATA!$L$134:$AD$256,1+$C$3,0)</f>
        <v>Nu</v>
      </c>
      <c r="J15" s="25" t="s">
        <v>877</v>
      </c>
    </row>
    <row r="16" spans="2:12" x14ac:dyDescent="0.25">
      <c r="C16" s="25">
        <v>10</v>
      </c>
      <c r="D16" s="25" t="str">
        <f>IF(ISBLANK(VLOOKUP(C16,DATA!$L$3:$AD$66,1+$C$3,0)),"",VLOOKUP($C16,DATA!$L$3:$AD$66,1+$C$3,0))</f>
        <v>Nume companie</v>
      </c>
      <c r="E16" s="27"/>
      <c r="I16" s="32"/>
    </row>
    <row r="17" spans="3:10" x14ac:dyDescent="0.25">
      <c r="C17" s="25">
        <v>10</v>
      </c>
      <c r="D17" s="25" t="str">
        <f>IF(ISBLANK(VLOOKUP(C17,DATA!$L$3:$AD$66,1+$C$3,0)),"",VLOOKUP($C17,DATA!$L$3:$AD$66,1+$C$3,0))</f>
        <v>Nume companie</v>
      </c>
      <c r="E17" s="27">
        <f>VLOOKUP(C17,DATA!$A$3:$D$66,4,0)</f>
        <v>60</v>
      </c>
      <c r="F17" s="25" t="str">
        <f>IF(ISBLANK(VLOOKUP(C17,DATA!$L$69:$AD$131,1+$C$3,0)),"",VLOOKUP($C17,DATA!$L$69:$AD$131,1+$C$3,0))</f>
        <v>RO12345678</v>
      </c>
      <c r="H17" s="25" t="s">
        <v>490</v>
      </c>
      <c r="I17" s="32" t="str">
        <f>VLOOKUP(H17,DATA!$L$134:$AD$256,1+$C$3,0)</f>
        <v>1 - persoana împuternicită</v>
      </c>
      <c r="J17" s="25" t="s">
        <v>877</v>
      </c>
    </row>
    <row r="18" spans="3:10" x14ac:dyDescent="0.25">
      <c r="C18" s="25">
        <v>11</v>
      </c>
      <c r="D18" s="25" t="str">
        <f>IF(ISBLANK(VLOOKUP(C18,DATA!$L$3:$AD$66,1+$C$3,0)),"",VLOOKUP($C18,DATA!$L$3:$AD$66,1+$C$3,0))</f>
        <v>Cod organizație</v>
      </c>
      <c r="E18" s="27">
        <f>VLOOKUP(C18,DATA!$A$3:$D$66,4,0)</f>
        <v>16</v>
      </c>
      <c r="F18" s="25" t="str">
        <f>IF(ISBLANK(VLOOKUP(C18,DATA!$L$69:$AD$131,1+$C$3,0)),"",VLOOKUP($C18,DATA!$L$69:$AD$131,1+$C$3,0))</f>
        <v>dacă nu este atribuit, lăsați necompletat</v>
      </c>
      <c r="H18" s="25" t="s">
        <v>491</v>
      </c>
      <c r="I18" s="32" t="str">
        <f>VLOOKUP(H18,DATA!$L$134:$AD$256,1+$C$3,0)</f>
        <v>2 - persoană autorizată</v>
      </c>
      <c r="J18" s="25" t="s">
        <v>877</v>
      </c>
    </row>
    <row r="19" spans="3:10" x14ac:dyDescent="0.25">
      <c r="C19" s="25">
        <v>12</v>
      </c>
      <c r="D19" s="25" t="str">
        <f>IF(ISBLANK(VLOOKUP(C19,DATA!$L$3:$AD$66,1+$C$3,0)),"",VLOOKUP($C19,DATA!$L$3:$AD$66,1+$C$3,0))</f>
        <v>Forma juridică a companiei</v>
      </c>
      <c r="E19" s="27">
        <f>VLOOKUP(C19,DATA!$A$3:$D$66,4,0)</f>
        <v>2</v>
      </c>
      <c r="F19" s="25" t="str">
        <f>IF(ISBLANK(VLOOKUP(C19,DATA!$L$69:$AD$131,1+$C$3,0)),"",VLOOKUP($C19,DATA!$L$69:$AD$131,1+$C$3,0))</f>
        <v>completate numai de companiile slovace</v>
      </c>
      <c r="H19" s="25" t="s">
        <v>492</v>
      </c>
      <c r="I19" s="32" t="str">
        <f>VLOOKUP(H19,DATA!$L$134:$AD$256,1+$C$3,0)</f>
        <v>Informațiile Companiei</v>
      </c>
      <c r="J19" s="25" t="s">
        <v>877</v>
      </c>
    </row>
    <row r="20" spans="3:10" x14ac:dyDescent="0.25">
      <c r="C20" s="25">
        <v>13</v>
      </c>
      <c r="D20" s="25" t="str">
        <f>IF(ISBLANK(VLOOKUP(C20,DATA!$L$3:$AD$66,1+$C$3,0)),"",VLOOKUP($C20,DATA!$L$3:$AD$66,1+$C$3,0))</f>
        <v>Număr de înregistrare la Registrul Comerțului</v>
      </c>
      <c r="E20" s="27">
        <f>VLOOKUP(C20,DATA!$A$3:$D$66,4,0)</f>
        <v>1</v>
      </c>
      <c r="F20" s="25" t="str">
        <f>IF(ISBLANK(VLOOKUP(C20,DATA!$L$69:$AD$131,1+$C$3,0)),"",VLOOKUP($C20,DATA!$L$69:$AD$131,1+$C$3,0))</f>
        <v>completate numai de companiile slovace</v>
      </c>
      <c r="H20" s="25" t="s">
        <v>493</v>
      </c>
      <c r="I20" s="32" t="str">
        <f>VLOOKUP(H20,DATA!$L$134:$AD$256,1+$C$3,0)</f>
        <v>Persoana care semnează contractul</v>
      </c>
      <c r="J20" s="25" t="s">
        <v>877</v>
      </c>
    </row>
    <row r="21" spans="3:10" x14ac:dyDescent="0.25">
      <c r="C21" s="25">
        <v>14</v>
      </c>
      <c r="D21" s="25" t="str">
        <f>IF(ISBLANK(VLOOKUP(C21,DATA!$L$3:$AD$66,1+$C$3,0)),"",VLOOKUP($C21,DATA!$L$3:$AD$66,1+$C$3,0))</f>
        <v>Număr de înregistrare la Registrul Comerțului</v>
      </c>
      <c r="E21" s="27">
        <f>VLOOKUP(C21,DATA!$A$3:$D$66,4,0)</f>
        <v>10</v>
      </c>
      <c r="F21" s="25" t="str">
        <f>IF(ISBLANK(VLOOKUP(C21,DATA!$L$69:$AD$131,1+$C$3,0)),"",VLOOKUP($C21,DATA!$L$69:$AD$131,1+$C$3,0))</f>
        <v>completate numai de companiile slovace</v>
      </c>
      <c r="H21" s="25" t="s">
        <v>494</v>
      </c>
      <c r="I21" s="32" t="str">
        <f>VLOOKUP(H21,DATA!$L$134:$AD$256,1+$C$3,0)</f>
        <v>Adresa companiei</v>
      </c>
      <c r="J21" s="25" t="s">
        <v>877</v>
      </c>
    </row>
    <row r="22" spans="3:10" x14ac:dyDescent="0.25">
      <c r="C22" s="25">
        <v>15</v>
      </c>
      <c r="D22" s="25" t="str">
        <f>IF(ISBLANK(VLOOKUP(C22,DATA!$L$3:$AD$66,1+$C$3,0)),"",VLOOKUP($C22,DATA!$L$3:$AD$66,1+$C$3,0))</f>
        <v>Numărul înscrierii în Registrul Comerțului</v>
      </c>
      <c r="E22" s="27">
        <f>VLOOKUP(C22,DATA!$A$3:$D$66,4,0)</f>
        <v>1</v>
      </c>
      <c r="F22" s="25" t="str">
        <f>IF(ISBLANK(VLOOKUP(C22,DATA!$L$69:$AD$131,1+$C$3,0)),"",VLOOKUP($C22,DATA!$L$69:$AD$131,1+$C$3,0))</f>
        <v>completate numai de companiile slovace</v>
      </c>
      <c r="H22" s="25" t="s">
        <v>495</v>
      </c>
      <c r="I22" s="32" t="str">
        <f>VLOOKUP(H22,DATA!$L$134:$AD$256,1+$C$3,0)</f>
        <v>Adresa de livrare (obligatorie în cazul în care datele sunt diferite de cele din „Adresa companiei”)</v>
      </c>
      <c r="J22" s="25" t="s">
        <v>877</v>
      </c>
    </row>
    <row r="23" spans="3:10" x14ac:dyDescent="0.25">
      <c r="C23" s="25">
        <v>16</v>
      </c>
      <c r="D23" s="25" t="str">
        <f>IF(ISBLANK(VLOOKUP(C23,DATA!$L$3:$AD$66,1+$C$3,0)),"",VLOOKUP($C23,DATA!$L$3:$AD$66,1+$C$3,0))</f>
        <v>Cod țară</v>
      </c>
      <c r="E23" s="27">
        <f>VLOOKUP(C23,DATA!$A$3:$D$66,4,0)</f>
        <v>2</v>
      </c>
      <c r="F23" s="25" t="str">
        <f>IF(ISBLANK(VLOOKUP(C23,DATA!$L$69:$AD$131,1+$C$3,0)),"",VLOOKUP($C23,DATA!$L$69:$AD$131,1+$C$3,0))</f>
        <v>ISO format (3166, alfa-2)</v>
      </c>
      <c r="H23" s="25" t="s">
        <v>496</v>
      </c>
      <c r="I23" s="32" t="str">
        <f>VLOOKUP(H23,DATA!$L$134:$AD$256,1+$C$3,0)</f>
        <v>Informații despre contul bancar</v>
      </c>
      <c r="J23" s="25" t="s">
        <v>877</v>
      </c>
    </row>
    <row r="24" spans="3:10" x14ac:dyDescent="0.25">
      <c r="C24" s="25">
        <v>17</v>
      </c>
      <c r="D24" s="25" t="str">
        <f>IF(ISBLANK(VLOOKUP(C24,DATA!$L$3:$AD$66,1+$C$3,0)),"",VLOOKUP($C24,DATA!$L$3:$AD$66,1+$C$3,0))</f>
        <v>Țara de rezidență</v>
      </c>
      <c r="E24" s="27">
        <f>VLOOKUP(C24,DATA!$A$3:$D$66,4,0)</f>
        <v>60</v>
      </c>
      <c r="F24" s="25" t="str">
        <f>IF(ISBLANK(VLOOKUP(C24,DATA!$L$69:$AD$131,1+$C$3,0)),"",VLOOKUP($C24,DATA!$L$69:$AD$131,1+$C$3,0))</f>
        <v/>
      </c>
      <c r="H24" s="25" t="s">
        <v>497</v>
      </c>
      <c r="I24" s="32" t="str">
        <f>VLOOKUP(H24,DATA!$L$134:$AD$256,1+$C$3,0)</f>
        <v>Datele de identificare fiscală ale companiei</v>
      </c>
      <c r="J24" s="25" t="s">
        <v>877</v>
      </c>
    </row>
    <row r="25" spans="3:10" x14ac:dyDescent="0.25">
      <c r="C25" s="25">
        <v>18</v>
      </c>
      <c r="D25" s="25" t="str">
        <f>IF(ISBLANK(VLOOKUP(C25,DATA!$L$3:$AD$66,1+$C$3,0)),"",VLOOKUP($C25,DATA!$L$3:$AD$66,1+$C$3,0))</f>
        <v>Oraș</v>
      </c>
      <c r="E25" s="27">
        <f>VLOOKUP(C25,DATA!$A$3:$D$66,4,0)</f>
        <v>60</v>
      </c>
      <c r="F25" s="25" t="str">
        <f>IF(ISBLANK(VLOOKUP(C25,DATA!$L$69:$AD$131,1+$C$3,0)),"",VLOOKUP($C25,DATA!$L$69:$AD$131,1+$C$3,0))</f>
        <v/>
      </c>
      <c r="H25" s="25" t="s">
        <v>498</v>
      </c>
      <c r="I25" s="32" t="str">
        <f>VLOOKUP(H25,DATA!$L$134:$AD$256,1+$C$3,0)</f>
        <v>Datele vehiculului</v>
      </c>
      <c r="J25" s="25" t="s">
        <v>877</v>
      </c>
    </row>
    <row r="26" spans="3:10" x14ac:dyDescent="0.25">
      <c r="C26" s="25">
        <v>19</v>
      </c>
      <c r="D26" s="25" t="str">
        <f>IF(ISBLANK(VLOOKUP(C26,DATA!$L$3:$AD$66,1+$C$3,0)),"",VLOOKUP($C26,DATA!$L$3:$AD$66,1+$C$3,0))</f>
        <v>Stradă</v>
      </c>
      <c r="E26" s="27">
        <f>VLOOKUP(C26,DATA!$A$3:$D$66,4,0)</f>
        <v>60</v>
      </c>
      <c r="F26" s="25" t="str">
        <f>IF(ISBLANK(VLOOKUP(C26,DATA!$L$69:$AD$131,1+$C$3,0)),"",VLOOKUP($C26,DATA!$L$69:$AD$131,1+$C$3,0))</f>
        <v>inclusiv număr stradă, etaj etc.</v>
      </c>
      <c r="H26" s="25" t="s">
        <v>552</v>
      </c>
      <c r="I26" s="32" t="str">
        <f>VLOOKUP(H26,DATA!$L$134:$AD$256,1+$C$3,0)</f>
        <v>maxim</v>
      </c>
      <c r="J26" s="25" t="s">
        <v>877</v>
      </c>
    </row>
    <row r="27" spans="3:10" x14ac:dyDescent="0.25">
      <c r="C27" s="25">
        <v>20</v>
      </c>
      <c r="D27" s="25" t="str">
        <f>IF(ISBLANK(VLOOKUP(C27,DATA!$L$3:$AD$66,1+$C$3,0)),"",VLOOKUP($C27,DATA!$L$3:$AD$66,1+$C$3,0))</f>
        <v>Număr</v>
      </c>
      <c r="E27" s="27">
        <f>VLOOKUP(C27,DATA!$A$3:$D$66,4,0)</f>
        <v>20</v>
      </c>
      <c r="F27" s="25" t="str">
        <f>IF(ISBLANK(VLOOKUP(C27,DATA!$L$69:$AD$131,1+$C$3,0)),"",VLOOKUP($C27,DATA!$L$69:$AD$131,1+$C$3,0))</f>
        <v>A nu se completa dacă face parte dintr-un nume de stradă sau oraș</v>
      </c>
      <c r="H27" s="25" t="s">
        <v>554</v>
      </c>
      <c r="I27" s="32" t="str">
        <f>VLOOKUP(H27,DATA!$L$134:$AD$256,1+$C$3,0)</f>
        <v>Obligatoriu</v>
      </c>
      <c r="J27" s="25" t="s">
        <v>877</v>
      </c>
    </row>
    <row r="28" spans="3:10" x14ac:dyDescent="0.25">
      <c r="C28" s="25">
        <v>21</v>
      </c>
      <c r="D28" s="25" t="str">
        <f>IF(ISBLANK(VLOOKUP(C28,DATA!$L$3:$AD$66,1+$C$3,0)),"",VLOOKUP($C28,DATA!$L$3:$AD$66,1+$C$3,0))</f>
        <v/>
      </c>
      <c r="E28" s="27">
        <f>VLOOKUP(C28,DATA!$A$3:$D$66,4,0)</f>
        <v>10</v>
      </c>
      <c r="F28" s="25" t="str">
        <f>IF(ISBLANK(VLOOKUP(C28,DATA!$L$69:$AD$131,1+$C$3,0)),"",VLOOKUP($C28,DATA!$L$69:$AD$131,1+$C$3,0))</f>
        <v/>
      </c>
      <c r="H28" s="25" t="s">
        <v>561</v>
      </c>
      <c r="I28" s="32" t="str">
        <f>VLOOKUP(H28,DATA!$L$134:$AD$256,1+$C$3,0)</f>
        <v>Opțional</v>
      </c>
      <c r="J28" s="25" t="s">
        <v>877</v>
      </c>
    </row>
    <row r="29" spans="3:10" x14ac:dyDescent="0.25">
      <c r="C29" s="25">
        <v>22</v>
      </c>
      <c r="D29" s="25" t="str">
        <f>IF(ISBLANK(VLOOKUP(C29,DATA!$L$3:$AD$66,1+$C$3,0)),"",VLOOKUP($C29,DATA!$L$3:$AD$66,1+$C$3,0))</f>
        <v/>
      </c>
      <c r="E29" s="27">
        <f>VLOOKUP(C29,DATA!$A$3:$D$66,4,0)</f>
        <v>10</v>
      </c>
      <c r="F29" s="25" t="str">
        <f>IF(ISBLANK(VLOOKUP(C29,DATA!$L$69:$AD$131,1+$C$3,0)),"",VLOOKUP($C29,DATA!$L$69:$AD$131,1+$C$3,0))</f>
        <v/>
      </c>
      <c r="H29" s="25" t="s">
        <v>586</v>
      </c>
      <c r="I29" s="32" t="str">
        <f>VLOOKUP(H29,DATA!$L$134:$AD$256,1+$C$3,0)</f>
        <v>Emitent card</v>
      </c>
      <c r="J29" s="25" t="s">
        <v>877</v>
      </c>
    </row>
    <row r="30" spans="3:10" x14ac:dyDescent="0.25">
      <c r="C30" s="25">
        <v>23</v>
      </c>
      <c r="D30" s="25" t="str">
        <f>IF(ISBLANK(VLOOKUP(C30,DATA!$L$3:$AD$66,1+$C$3,0)),"",VLOOKUP($C30,DATA!$L$3:$AD$66,1+$C$3,0))</f>
        <v>Cod poștal</v>
      </c>
      <c r="E30" s="27">
        <f>VLOOKUP(C30,DATA!$A$3:$D$66,4,0)</f>
        <v>15</v>
      </c>
      <c r="F30" s="25" t="str">
        <f>IF(ISBLANK(VLOOKUP(C30,DATA!$L$69:$AD$131,1+$C$3,0)),"",VLOOKUP($C30,DATA!$L$69:$AD$131,1+$C$3,0))</f>
        <v>numai caracterele „0..9”, „A..Z”</v>
      </c>
      <c r="H30" s="25" t="s">
        <v>588</v>
      </c>
      <c r="I30" s="32" t="str">
        <f>VLOOKUP(H30,DATA!$L$134:$AD$256,1+$C$3,0)</f>
        <v>Primele 6 cifre ale cardului dvs., începând cu 7101</v>
      </c>
      <c r="J30" s="25" t="s">
        <v>877</v>
      </c>
    </row>
    <row r="31" spans="3:10" x14ac:dyDescent="0.25">
      <c r="C31" s="25">
        <v>24</v>
      </c>
      <c r="D31" s="25" t="str">
        <f>IF(ISBLANK(VLOOKUP(C31,DATA!$L$3:$AD$66,1+$C$3,0)),"",VLOOKUP($C31,DATA!$L$3:$AD$66,1+$C$3,0))</f>
        <v>Oraș/Telefon</v>
      </c>
      <c r="E31" s="27">
        <f>VLOOKUP(C31,DATA!$A$3:$D$66,4,0)</f>
        <v>20</v>
      </c>
      <c r="F31" s="25" t="str">
        <f>IF(ISBLANK(VLOOKUP(C31,DATA!$L$69:$AD$131,1+$C$3,0)),"",VLOOKUP($C31,DATA!$L$69:$AD$131,1+$C$3,0))</f>
        <v>+40xxxxxxxxxx</v>
      </c>
      <c r="H31" s="25" t="s">
        <v>601</v>
      </c>
      <c r="I31" s="32" t="str">
        <f>VLOOKUP(H31,DATA!$L$134:$AD$256,1+$C$3,0)</f>
        <v>Număr client</v>
      </c>
      <c r="J31" s="25" t="s">
        <v>877</v>
      </c>
    </row>
    <row r="32" spans="3:10" x14ac:dyDescent="0.25">
      <c r="C32" s="25">
        <v>25</v>
      </c>
      <c r="D32" s="25" t="str">
        <f>IF(ISBLANK(VLOOKUP(C32,DATA!$L$3:$AD$66,1+$C$3,0)),"",VLOOKUP($C32,DATA!$L$3:$AD$66,1+$C$3,0))</f>
        <v/>
      </c>
      <c r="E32" s="27">
        <f>VLOOKUP(C32,DATA!$A$3:$D$66,4,0)</f>
        <v>20</v>
      </c>
      <c r="F32" s="25" t="str">
        <f>IF(ISBLANK(VLOOKUP(C32,DATA!$L$69:$AD$131,1+$C$3,0)),"",VLOOKUP($C32,DATA!$L$69:$AD$131,1+$C$3,0))</f>
        <v/>
      </c>
      <c r="H32" s="25" t="s">
        <v>612</v>
      </c>
      <c r="I32" s="32" t="str">
        <f>VLOOKUP(H32,DATA!$L$134:$AD$256,1+$C$3,0)</f>
        <v>Cifrele 7-12 de pe card, fără zerouri la început</v>
      </c>
      <c r="J32" s="25" t="s">
        <v>877</v>
      </c>
    </row>
    <row r="33" spans="3:10" x14ac:dyDescent="0.25">
      <c r="C33" s="25">
        <v>26</v>
      </c>
      <c r="D33" s="25" t="str">
        <f>IF(ISBLANK(VLOOKUP(C33,DATA!$L$3:$AD$66,1+$C$3,0)),"",VLOOKUP($C33,DATA!$L$3:$AD$66,1+$C$3,0))</f>
        <v/>
      </c>
      <c r="E33" s="27">
        <f>VLOOKUP(C33,DATA!$A$3:$D$66,4,0)</f>
        <v>20</v>
      </c>
      <c r="F33" s="25" t="str">
        <f>IF(ISBLANK(VLOOKUP(C33,DATA!$L$69:$AD$131,1+$C$3,0)),"",VLOOKUP($C33,DATA!$L$69:$AD$131,1+$C$3,0))</f>
        <v/>
      </c>
      <c r="H33" s="25" t="s">
        <v>648</v>
      </c>
      <c r="I33" s="32" t="str">
        <f>VLOOKUP(H33,DATA!$L$134:$AD$256,1+$C$3,0)</f>
        <v>Emitentul cardului și numărul clientului OK</v>
      </c>
      <c r="J33" s="25" t="s">
        <v>877</v>
      </c>
    </row>
    <row r="34" spans="3:10" x14ac:dyDescent="0.25">
      <c r="C34" s="25">
        <v>27</v>
      </c>
      <c r="D34" s="25" t="str">
        <f>IF(ISBLANK(VLOOKUP(C34,DATA!$L$3:$AD$66,1+$C$3,0)),"",VLOOKUP($C34,DATA!$L$3:$AD$66,1+$C$3,0))</f>
        <v>E-mail (necesar pentru a accesa reducerile de taxe rutiere CZ)</v>
      </c>
      <c r="E34" s="27">
        <f>VLOOKUP(C34,DATA!$A$3:$D$66,4,0)</f>
        <v>129</v>
      </c>
      <c r="F34" s="25" t="str">
        <f>IF(ISBLANK(VLOOKUP(C34,DATA!$L$69:$AD$131,1+$C$3,0)),"",VLOOKUP($C34,DATA!$L$69:$AD$131,1+$C$3,0))</f>
        <v>la această adresă de e-mail va fi trimis un login/parolă pentru accesul la portal</v>
      </c>
      <c r="H34" s="25" t="s">
        <v>619</v>
      </c>
      <c r="I34" s="32" t="str">
        <f>VLOOKUP(H34,DATA!$L$134:$AD$256,1+$C$3,0)</f>
        <v>Emitentul cardului și numărul clientului nu se potrivesc cu datele introduse anterior</v>
      </c>
      <c r="J34" s="25" t="s">
        <v>877</v>
      </c>
    </row>
    <row r="35" spans="3:10" x14ac:dyDescent="0.25">
      <c r="C35" s="25">
        <v>28</v>
      </c>
      <c r="D35" s="25" t="str">
        <f>IF(ISBLANK(VLOOKUP(C35,DATA!$L$3:$AD$66,1+$C$3,0)),"",VLOOKUP($C35,DATA!$L$3:$AD$66,1+$C$3,0))</f>
        <v>Cod țară</v>
      </c>
      <c r="E35" s="27">
        <f>VLOOKUP(C35,DATA!$A$3:$D$66,4,0)</f>
        <v>2</v>
      </c>
      <c r="F35" s="25" t="str">
        <f>IF(ISBLANK(VLOOKUP(C35,DATA!$L$69:$AD$131,1+$C$3,0)),"",VLOOKUP($C35,DATA!$L$69:$AD$131,1+$C$3,0))</f>
        <v>ISO format (3166, alfa-2)</v>
      </c>
      <c r="H35" s="25" t="s">
        <v>620</v>
      </c>
      <c r="I35" s="32" t="str">
        <f>VLOOKUP(H35,DATA!$L$134:$AD$256,1+$C$3,0)</f>
        <v>Numărul cardului este deja folosit</v>
      </c>
      <c r="J35" s="25" t="s">
        <v>877</v>
      </c>
    </row>
    <row r="36" spans="3:10" x14ac:dyDescent="0.25">
      <c r="C36" s="25">
        <v>29</v>
      </c>
      <c r="D36" s="25" t="str">
        <f>IF(ISBLANK(VLOOKUP(C36,DATA!$L$3:$AD$66,1+$C$3,0)),"",VLOOKUP($C36,DATA!$L$3:$AD$66,1+$C$3,0))</f>
        <v/>
      </c>
      <c r="E36" s="27">
        <f>VLOOKUP(C36,DATA!$A$3:$D$66,4,0)</f>
        <v>60</v>
      </c>
      <c r="F36" s="25" t="str">
        <f>IF(ISBLANK(VLOOKUP(C36,DATA!$L$69:$AD$131,1+$C$3,0)),"",VLOOKUP($C36,DATA!$L$69:$AD$131,1+$C$3,0))</f>
        <v>E din documentele vehiculului</v>
      </c>
      <c r="H36" s="25" t="s">
        <v>621</v>
      </c>
      <c r="I36" s="32" t="str">
        <f>VLOOKUP(H36,DATA!$L$134:$AD$256,1+$C$3,0)</f>
        <v>Lungimea numărului cardului nu este de 18 cifre</v>
      </c>
      <c r="J36" s="25" t="s">
        <v>877</v>
      </c>
    </row>
    <row r="37" spans="3:10" x14ac:dyDescent="0.25">
      <c r="C37" s="25">
        <v>30</v>
      </c>
      <c r="D37" s="25" t="str">
        <f>IF(ISBLANK(VLOOKUP(C37,DATA!$L$3:$AD$66,1+$C$3,0)),"",VLOOKUP($C37,DATA!$L$3:$AD$66,1+$C$3,0))</f>
        <v>Oraș</v>
      </c>
      <c r="E37" s="27">
        <f>VLOOKUP(C37,DATA!$A$3:$D$66,4,0)</f>
        <v>60</v>
      </c>
      <c r="F37" s="25" t="str">
        <f>IF(ISBLANK(VLOOKUP(C37,DATA!$L$69:$AD$131,1+$C$3,0)),"",VLOOKUP($C37,DATA!$L$69:$AD$131,1+$C$3,0))</f>
        <v>Oligatoriu doar pentru vehicule maxim Euro IV.
Informația se regăsește în Certificatul de Conformitate</v>
      </c>
      <c r="H37" s="25" t="s">
        <v>650</v>
      </c>
      <c r="I37" s="32" t="str">
        <f>VLOOKUP(H37,DATA!$L$134:$AD$256,1+$C$3,0)</f>
        <v>Informații clienți OMV</v>
      </c>
      <c r="J37" s="25" t="s">
        <v>877</v>
      </c>
    </row>
    <row r="38" spans="3:10" x14ac:dyDescent="0.25">
      <c r="C38" s="25">
        <v>31</v>
      </c>
      <c r="D38" s="25" t="str">
        <f>IF(ISBLANK(VLOOKUP(C38,DATA!$L$3:$AD$66,1+$C$3,0)),"",VLOOKUP($C38,DATA!$L$3:$AD$66,1+$C$3,0))</f>
        <v>Stradă</v>
      </c>
      <c r="E38" s="27">
        <f>VLOOKUP(C38,DATA!$A$3:$D$66,4,0)</f>
        <v>60</v>
      </c>
      <c r="F38" s="25" t="str">
        <f>IF(ISBLANK(VLOOKUP(C38,DATA!$L$69:$AD$131,1+$C$3,0)),"",VLOOKUP($C38,DATA!$L$69:$AD$131,1+$C$3,0))</f>
        <v>Fără a include numărul imobilului, etajul etc.</v>
      </c>
      <c r="H38" s="25" t="s">
        <v>669</v>
      </c>
      <c r="I38" s="32" t="str">
        <f>VLOOKUP(H38,DATA!$L$134:$AD$256,1+$C$3,0)</f>
        <v>Informații card OMV</v>
      </c>
      <c r="J38" s="25" t="s">
        <v>877</v>
      </c>
    </row>
    <row r="39" spans="3:10" x14ac:dyDescent="0.25">
      <c r="C39" s="25">
        <v>32</v>
      </c>
      <c r="D39" s="25" t="str">
        <f>IF(ISBLANK(VLOOKUP(C39,DATA!$L$3:$AD$66,1+$C$3,0)),"",VLOOKUP($C39,DATA!$L$3:$AD$66,1+$C$3,0))</f>
        <v>Număr</v>
      </c>
      <c r="E39" s="27">
        <f>VLOOKUP(C39,DATA!$A$3:$D$66,4,0)</f>
        <v>20</v>
      </c>
      <c r="F39" s="25" t="str">
        <f>IF(ISBLANK(VLOOKUP(C39,DATA!$L$69:$AD$131,1+$C$3,0)),"",VLOOKUP($C39,DATA!$L$69:$AD$131,1+$C$3,0))</f>
        <v>Nu trebuie completat dacă este parte din numele străzii sau numele orașului</v>
      </c>
      <c r="H39" s="25" t="s">
        <v>670</v>
      </c>
      <c r="I39" s="32" t="str">
        <f>VLOOKUP(H39,DATA!$L$134:$AD$256,1+$C$3,0)</f>
        <v>OMV Card</v>
      </c>
      <c r="J39" s="25" t="s">
        <v>877</v>
      </c>
    </row>
    <row r="40" spans="3:10" x14ac:dyDescent="0.25">
      <c r="C40" s="25">
        <v>33</v>
      </c>
      <c r="D40" s="25" t="str">
        <f>IF(ISBLANK(VLOOKUP(C40,DATA!$L$3:$AD$66,1+$C$3,0)),"",VLOOKUP($C40,DATA!$L$3:$AD$66,1+$C$3,0))</f>
        <v/>
      </c>
      <c r="E40" s="27">
        <f>VLOOKUP(C40,DATA!$A$3:$D$66,4,0)</f>
        <v>10</v>
      </c>
      <c r="F40" s="25" t="str">
        <f>IF(ISBLANK(VLOOKUP(C40,DATA!$L$69:$AD$131,1+$C$3,0)),"",VLOOKUP($C40,DATA!$L$69:$AD$131,1+$C$3,0))</f>
        <v>S49 din actele vehiculului</v>
      </c>
      <c r="H40" s="25" t="s">
        <v>692</v>
      </c>
      <c r="I40" s="32" t="str">
        <f>VLOOKUP(H40,DATA!$L$134:$AD$256,1+$C$3,0)</f>
        <v>Verificați data</v>
      </c>
      <c r="J40" s="25" t="s">
        <v>877</v>
      </c>
    </row>
    <row r="41" spans="3:10" x14ac:dyDescent="0.25">
      <c r="C41" s="25">
        <v>34</v>
      </c>
      <c r="D41" s="25" t="str">
        <f>IF(ISBLANK(VLOOKUP(C41,DATA!$L$3:$AD$66,1+$C$3,0)),"",VLOOKUP($C41,DATA!$L$3:$AD$66,1+$C$3,0))</f>
        <v/>
      </c>
      <c r="E41" s="27">
        <f>VLOOKUP(C41,DATA!$A$3:$D$66,4,0)</f>
        <v>10</v>
      </c>
      <c r="F41" s="25" t="str">
        <f>IF(ISBLANK(VLOOKUP(C41,DATA!$L$69:$AD$131,1+$C$3,0)),"",VLOOKUP($C41,DATA!$L$69:$AD$131,1+$C$3,0))</f>
        <v>T49 din actele vehiculului</v>
      </c>
      <c r="H41" s="25" t="s">
        <v>763</v>
      </c>
      <c r="I41" s="32" t="str">
        <f>VLOOKUP(H41,DATA!$L$134:$AD$256,1+$C$3,0)</f>
        <v>Dacă sunt necesare 2 semnături, completați și persoana 2</v>
      </c>
      <c r="J41" s="25" t="s">
        <v>877</v>
      </c>
    </row>
    <row r="42" spans="3:10" x14ac:dyDescent="0.25">
      <c r="C42" s="25">
        <v>35</v>
      </c>
      <c r="D42" s="25" t="str">
        <f>IF(ISBLANK(VLOOKUP(C42,DATA!$L$3:$AD$66,1+$C$3,0)),"",VLOOKUP($C42,DATA!$L$3:$AD$66,1+$C$3,0))</f>
        <v>Cod poștal</v>
      </c>
      <c r="E42" s="27">
        <f>VLOOKUP(C42,DATA!$A$3:$D$66,4,0)</f>
        <v>15</v>
      </c>
      <c r="F42" s="25" t="str">
        <f>IF(ISBLANK(VLOOKUP(C42,DATA!$L$69:$AD$131,1+$C$3,0)),"",VLOOKUP($C42,DATA!$L$69:$AD$131,1+$C$3,0))</f>
        <v>numai caracterele „0..9”, „A..Z”</v>
      </c>
      <c r="H42" s="25" t="s">
        <v>741</v>
      </c>
      <c r="I42" s="32" t="str">
        <f>VLOOKUP(H42,DATA!$L$134:$AD$256,1+$C$3,0)</f>
        <v>Persoana 1</v>
      </c>
      <c r="J42" s="25" t="s">
        <v>877</v>
      </c>
    </row>
    <row r="43" spans="3:10" x14ac:dyDescent="0.25">
      <c r="C43" s="25">
        <v>36</v>
      </c>
      <c r="D43" s="25" t="str">
        <f>IF(ISBLANK(VLOOKUP(C43,DATA!$L$3:$AD$66,1+$C$3,0)),"",VLOOKUP($C43,DATA!$L$3:$AD$66,1+$C$3,0))</f>
        <v>Număr cont</v>
      </c>
      <c r="E43" s="27">
        <f>VLOOKUP(C43,DATA!$A$3:$D$66,4,0)</f>
        <v>30</v>
      </c>
      <c r="F43" s="25" t="str">
        <f>IF(ISBLANK(VLOOKUP(C43,DATA!$L$69:$AD$131,1+$C$3,0)),"",VLOOKUP($C43,DATA!$L$69:$AD$131,1+$C$3,0))</f>
        <v>P.3 din documentele vehiculului
Diesel - 1
Alt combustibil - 2</v>
      </c>
      <c r="H43" s="25" t="s">
        <v>742</v>
      </c>
      <c r="I43" s="32" t="str">
        <f>VLOOKUP(H43,DATA!$L$134:$AD$256,1+$C$3,0)</f>
        <v>Persoana 2</v>
      </c>
      <c r="J43" s="25" t="s">
        <v>877</v>
      </c>
    </row>
    <row r="44" spans="3:10" x14ac:dyDescent="0.25">
      <c r="C44" s="25">
        <v>37</v>
      </c>
      <c r="D44" s="25" t="str">
        <f>IF(ISBLANK(VLOOKUP(C44,DATA!$L$3:$AD$66,1+$C$3,0)),"",VLOOKUP($C44,DATA!$L$3:$AD$66,1+$C$3,0))</f>
        <v>IBAN</v>
      </c>
      <c r="E44" s="27">
        <f>VLOOKUP(C44,DATA!$A$3:$D$66,4,0)</f>
        <v>34</v>
      </c>
      <c r="F44" s="25" t="str">
        <f>IF(ISBLANK(VLOOKUP(C44,DATA!$L$69:$AD$131,1+$C$3,0)),"",VLOOKUP($C44,DATA!$L$69:$AD$131,1+$C$3,0))</f>
        <v>P49 din documentele vehiculului [mm]</v>
      </c>
      <c r="H44" s="25" t="s">
        <v>847</v>
      </c>
      <c r="I44" s="32" t="str">
        <f>VLOOKUP(H44,DATA!$L$134:$AD$256,1+$C$3,0)</f>
        <v>Limbă</v>
      </c>
      <c r="J44" s="25" t="s">
        <v>877</v>
      </c>
    </row>
    <row r="45" spans="3:10" x14ac:dyDescent="0.25">
      <c r="C45" s="25">
        <v>38</v>
      </c>
      <c r="D45" s="25" t="str">
        <f>IF(ISBLANK(VLOOKUP(C45,DATA!$L$3:$AD$66,1+$C$3,0)),"",VLOOKUP($C45,DATA!$L$3:$AD$66,1+$C$3,0))</f>
        <v>Cod bancă</v>
      </c>
      <c r="E45" s="27">
        <f>VLOOKUP(C45,DATA!$A$3:$D$66,4,0)</f>
        <v>4</v>
      </c>
      <c r="F45" s="25" t="str">
        <f>IF(ISBLANK(VLOOKUP(C45,DATA!$L$69:$AD$131,1+$C$3,0)),"",VLOOKUP($C45,DATA!$L$69:$AD$131,1+$C$3,0))</f>
        <v>Q49 din documentele vehiculului [mm]</v>
      </c>
      <c r="H45" s="25" t="s">
        <v>586</v>
      </c>
      <c r="I45" s="32" t="str">
        <f>VLOOKUP(H45,DATA!$L$134:$AD$256,1+$C$3,0)</f>
        <v>Emitent card</v>
      </c>
      <c r="J45" s="25" t="s">
        <v>877</v>
      </c>
    </row>
    <row r="46" spans="3:10" x14ac:dyDescent="0.25">
      <c r="C46" s="25">
        <v>39</v>
      </c>
      <c r="D46" s="25" t="str">
        <f>IF(ISBLANK(VLOOKUP(C46,DATA!$L$3:$AD$66,1+$C$3,0)),"",VLOOKUP($C46,DATA!$L$3:$AD$66,1+$C$3,0))</f>
        <v>SWIFT</v>
      </c>
      <c r="E46" s="27">
        <f>VLOOKUP(C46,DATA!$A$3:$D$66,4,0)</f>
        <v>11</v>
      </c>
      <c r="F46" s="25" t="str">
        <f>IF(ISBLANK(VLOOKUP(C46,DATA!$L$69:$AD$131,1+$C$3,0)),"",VLOOKUP($C46,DATA!$L$69:$AD$131,1+$C$3,0))</f>
        <v>R49 din documentele vehiculului [mm]</v>
      </c>
      <c r="H46" s="25" t="s">
        <v>884</v>
      </c>
      <c r="I46" s="32" t="str">
        <f>VLOOKUP(H46,DATA!$L$134:$AD$256,1+$C$3,0)</f>
        <v>Nu completați</v>
      </c>
      <c r="J46" s="25" t="s">
        <v>877</v>
      </c>
    </row>
    <row r="47" spans="3:10" x14ac:dyDescent="0.25">
      <c r="C47" s="25">
        <v>40</v>
      </c>
      <c r="D47" s="25" t="str">
        <f>IF(ISBLANK(VLOOKUP(C47,DATA!$L$3:$AD$66,1+$C$3,0)),"",VLOOKUP($C47,DATA!$L$3:$AD$66,1+$C$3,0))</f>
        <v>Data și ora înregistrării</v>
      </c>
      <c r="E47" s="27">
        <f>VLOOKUP(C47,DATA!$A$3:$D$66,4,0)</f>
        <v>19</v>
      </c>
      <c r="F47" s="25" t="str">
        <f>IF(ISBLANK(VLOOKUP(C47,DATA!$L$69:$AD$131,1+$C$3,0)),"",VLOOKUP($C47,DATA!$L$69:$AD$131,1+$C$3,0))</f>
        <v>Data și ora înmatriculării vehiculului (în format AAAA/LL/ZZ HH24:MM:SS)</v>
      </c>
      <c r="H47" s="25" t="s">
        <v>893</v>
      </c>
      <c r="I47" s="32" t="str">
        <f>VLOOKUP(H47,DATA!$L$134:$AD$256,1+$C$3,0)</f>
        <v>Ultimele 6 cifre ale 7101xxxxxxxxxxxxxx tipărite pe card</v>
      </c>
      <c r="J47" s="25" t="s">
        <v>877</v>
      </c>
    </row>
    <row r="48" spans="3:10" x14ac:dyDescent="0.25">
      <c r="C48" s="25">
        <v>41</v>
      </c>
      <c r="D48" s="25" t="str">
        <f>IF(ISBLANK(VLOOKUP(C48,DATA!$L$3:$AD$66,1+$C$3,0)),"",VLOOKUP($C48,DATA!$L$3:$AD$66,1+$C$3,0))</f>
        <v>Cod țară</v>
      </c>
      <c r="E48" s="27">
        <f>VLOOKUP(C48,DATA!$A$3:$D$66,4,0)</f>
        <v>2</v>
      </c>
      <c r="F48" s="25" t="str">
        <f>IF(ISBLANK(VLOOKUP(C48,DATA!$L$69:$AD$131,1+$C$3,0)),"",VLOOKUP($C48,DATA!$L$69:$AD$131,1+$C$3,0))</f>
        <v>ISO format (3166, alfa-2)</v>
      </c>
      <c r="H48" s="25" t="s">
        <v>905</v>
      </c>
      <c r="I48" s="32" t="str">
        <f>VLOOKUP(H48,DATA!$L$134:$AD$256,1+$C$3,0)</f>
        <v>Luna de expirare</v>
      </c>
      <c r="J48" s="25" t="s">
        <v>877</v>
      </c>
    </row>
    <row r="49" spans="3:9" x14ac:dyDescent="0.25">
      <c r="C49" s="25">
        <v>42</v>
      </c>
      <c r="D49" s="25" t="str">
        <f>IF(ISBLANK(VLOOKUP(C49,DATA!$L$3:$AD$66,1+$C$3,0)),"",VLOOKUP($C49,DATA!$L$3:$AD$66,1+$C$3,0))</f>
        <v>Număr înmatriculare</v>
      </c>
      <c r="E49" s="27">
        <f>VLOOKUP(C49,DATA!$A$3:$D$66,4,0)</f>
        <v>20</v>
      </c>
      <c r="F49" s="25" t="str">
        <f>IF(ISBLANK(VLOOKUP(C49,DATA!$L$69:$AD$131,1+$C$3,0)),"",VLOOKUP($C49,DATA!$L$69:$AD$131,1+$C$3,0))</f>
        <v>trebuie să corespundă exact plăcuței de înmatriculare așa cum este menționat în documentul de înmatriculare al vehiculului (de exemplu, utilizarea cratimelor, a caracterelor speciale și a spațiilor).</v>
      </c>
      <c r="H49" s="25" t="s">
        <v>904</v>
      </c>
      <c r="I49" s="32" t="str">
        <f>VLOOKUP(H49,DATA!$L$134:$AD$256,1+$C$3,0)</f>
        <v>Anul de expirare</v>
      </c>
    </row>
    <row r="50" spans="3:9" x14ac:dyDescent="0.25">
      <c r="C50" s="25">
        <v>43</v>
      </c>
      <c r="D50" s="25" t="str">
        <f>IF(ISBLANK(VLOOKUP(C50,DATA!$L$3:$AD$66,1+$C$3,0)),"",VLOOKUP($C50,DATA!$L$3:$AD$66,1+$C$3,0))</f>
        <v>Număr minim de axe (osii)</v>
      </c>
      <c r="E50" s="27">
        <f>VLOOKUP(C50,DATA!$A$3:$D$66,4,0)</f>
        <v>1</v>
      </c>
      <c r="F50" s="25" t="str">
        <f>IF(ISBLANK(VLOOKUP(C50,DATA!$L$69:$AD$131,1+$C$3,0)),"",VLOOKUP($C50,DATA!$L$69:$AD$131,1+$C$3,0))</f>
        <v>L din actele vehiculului
2 axe - 2
3 axe - 3
4 axe - 4
5 axe - 5
6 axe - 6
7 axe - 7</v>
      </c>
      <c r="H50" s="25" t="s">
        <v>925</v>
      </c>
      <c r="I50" s="32" t="str">
        <f>VLOOKUP(H50,DATA!$L$134:$AD$256,1+$C$3,0)</f>
        <v>Număr întreg card (18 cifre) - câmp automat</v>
      </c>
    </row>
    <row r="51" spans="3:9" x14ac:dyDescent="0.25">
      <c r="C51" s="25">
        <v>44</v>
      </c>
      <c r="D51" s="25" t="str">
        <f>IF(ISBLANK(VLOOKUP(C51,DATA!$L$3:$AD$66,1+$C$3,0)),"",VLOOKUP($C51,DATA!$L$3:$AD$66,1+$C$3,0))</f>
        <v>Categorie vehicul</v>
      </c>
      <c r="E51" s="27">
        <f>VLOOKUP(C51,DATA!$A$3:$D$66,4,0)</f>
        <v>1</v>
      </c>
      <c r="F51" s="25" t="str">
        <f>IF(ISBLANK(VLOOKUP(C51,DATA!$L$69:$AD$131,1+$C$3,0)),"",VLOOKUP($C51,DATA!$L$69:$AD$131,1+$C$3,0))</f>
        <v>1 - Camion 3,5t-12t
2 - Camion&gt; 12t și 2 axe
3 - Camion&gt; 12t și 3 axe
4 - Camion&gt; 12t &amp; 4 axe
5 - Camion&gt; 12t și 5+ axe
6 - Autobuz 3,5t-12t
7 - Autobuz&gt; 12t</v>
      </c>
      <c r="H51" s="25" t="s">
        <v>934</v>
      </c>
      <c r="I51" s="32" t="str">
        <f>VLOOKUP(H51,DATA!$L$134:$AD$256,1+$C$3,0)</f>
        <v>Fără spații libere</v>
      </c>
    </row>
    <row r="52" spans="3:9" x14ac:dyDescent="0.25">
      <c r="C52" s="25">
        <v>45</v>
      </c>
      <c r="D52" s="25" t="str">
        <f>IF(ISBLANK(VLOOKUP(C52,DATA!$L$3:$AD$66,1+$C$3,0)),"",VLOOKUP($C52,DATA!$L$3:$AD$66,1+$C$3,0))</f>
        <v>Clasă emisii</v>
      </c>
      <c r="E52" s="27">
        <f>VLOOKUP(C52,DATA!$A$3:$D$66,4,0)</f>
        <v>1</v>
      </c>
      <c r="F52" s="25" t="str">
        <f>IF(ISBLANK(VLOOKUP(C52,DATA!$L$69:$AD$131,1+$C$3,0)),"",VLOOKUP($C52,DATA!$L$69:$AD$131,1+$C$3,0))</f>
        <v>EURO 0 - 0
EURO 1 - 1
EURO 2 - 2
EURO 3 - 3
EURO 4 - 4
EURO 5 - 5
EURO 6 - 6
EEV - 9</v>
      </c>
      <c r="H52" s="25" t="s">
        <v>952</v>
      </c>
      <c r="I52" s="32" t="str">
        <f>VLOOKUP(H52,DATA!$L$134:$AD$256,1+$C$3,0)</f>
        <v>Tipul combustibilului</v>
      </c>
    </row>
    <row r="53" spans="3:9" x14ac:dyDescent="0.25">
      <c r="C53" s="25">
        <v>46</v>
      </c>
      <c r="D53" s="25" t="str">
        <f>IF(ISBLANK(VLOOKUP(C53,DATA!$L$3:$AD$66,1+$C$3,0)),"",VLOOKUP($C53,DATA!$L$3:$AD$66,1+$C$3,0))</f>
        <v>Greutate maximă admisă</v>
      </c>
      <c r="E53" s="27">
        <f>VLOOKUP(C53,DATA!$A$3:$D$66,4,0)</f>
        <v>5</v>
      </c>
      <c r="F53" s="25" t="str">
        <f>IF(ISBLANK(VLOOKUP(C53,DATA!$L$69:$AD$131,1+$C$3,0)),"",VLOOKUP($C53,DATA!$L$69:$AD$131,1+$C$3,0))</f>
        <v>F.2 din documentele vehiculului [kg]</v>
      </c>
      <c r="H53" s="25" t="s">
        <v>953</v>
      </c>
      <c r="I53" s="32" t="str">
        <f>VLOOKUP(H53,DATA!$L$134:$AD$256,1+$C$3,0)</f>
        <v>selectați doar dacă EURO 6 și CNG / LNG / BIO sau o combinație de motorină sau benzină + CNG / LNG / BIO</v>
      </c>
    </row>
    <row r="54" spans="3:9" x14ac:dyDescent="0.25">
      <c r="C54" s="25">
        <v>47</v>
      </c>
      <c r="D54" s="25" t="str">
        <f>IF(ISBLANK(VLOOKUP(C54,DATA!$L$3:$AD$66,1+$C$3,0)),"",VLOOKUP($C54,DATA!$L$3:$AD$66,1+$C$3,0))</f>
        <v>Masă maximă tehnic admisibilă a ansamblului (vehicul + remorcă)</v>
      </c>
      <c r="E54" s="27">
        <f>VLOOKUP(C54,DATA!$A$3:$D$66,4,0)</f>
        <v>5</v>
      </c>
      <c r="F54" s="25" t="str">
        <f>IF(ISBLANK(VLOOKUP(C54,DATA!$L$69:$AD$131,1+$C$3,0)),"",VLOOKUP($C54,DATA!$L$69:$AD$131,1+$C$3,0))</f>
        <v xml:space="preserve"> F.3 = 7. din documentele vehiculului [kg]</v>
      </c>
      <c r="H54" s="25" t="s">
        <v>978</v>
      </c>
      <c r="I54" s="32" t="str">
        <f>VLOOKUP(H54,DATA!$L$134:$AD$256,1+$C$3,0)</f>
        <v>Combinație greșită Tipul de combustibil și clasa de emisii</v>
      </c>
    </row>
    <row r="55" spans="3:9" x14ac:dyDescent="0.25">
      <c r="C55" s="25">
        <v>48</v>
      </c>
      <c r="D55" s="25" t="str">
        <f>IF(ISBLANK(VLOOKUP(C55,DATA!$L$3:$AD$66,1+$C$3,0)),"",VLOOKUP($C55,DATA!$L$3:$AD$66,1+$C$3,0))</f>
        <v/>
      </c>
      <c r="E55" s="27">
        <f>VLOOKUP(C55,DATA!$A$3:$D$66,4,0)</f>
        <v>20</v>
      </c>
      <c r="F55" s="25" t="str">
        <f>IF(ISBLANK(VLOOKUP(C55,DATA!$L$69:$AD$131,1+$C$3,0)),"",VLOOKUP($C55,DATA!$L$69:$AD$131,1+$C$3,0))</f>
        <v>G din documentele vehiculului [kg]</v>
      </c>
      <c r="H55" s="25" t="s">
        <v>987</v>
      </c>
      <c r="I55" s="32" t="str">
        <f>VLOOKUP(H55,DATA!$L$134:$AD$256,1+$C$3,0)</f>
        <v>ultimele 2 cifre</v>
      </c>
    </row>
    <row r="56" spans="3:9" x14ac:dyDescent="0.25">
      <c r="C56" s="25">
        <v>49</v>
      </c>
      <c r="D56" s="25" t="str">
        <f>IF(ISBLANK(VLOOKUP(C56,DATA!$L$3:$AD$66,1+$C$3,0)),"",VLOOKUP($C56,DATA!$L$3:$AD$66,1+$C$3,0))</f>
        <v/>
      </c>
      <c r="E56" s="27">
        <f>VLOOKUP(C56,DATA!$A$3:$D$66,4,0)</f>
        <v>20</v>
      </c>
      <c r="F56" s="25" t="str">
        <f>IF(ISBLANK(VLOOKUP(C56,DATA!$L$69:$AD$131,1+$C$3,0)),"",VLOOKUP($C56,DATA!$L$69:$AD$131,1+$C$3,0))</f>
        <v>J din documentele vehiculului</v>
      </c>
      <c r="H56" s="25" t="s">
        <v>1163</v>
      </c>
      <c r="I56" s="32" t="str">
        <f>VLOOKUP(H56,DATA!$L$134:$AD$256,1+$C$3,0)</f>
        <v>Data nașterii</v>
      </c>
    </row>
    <row r="57" spans="3:9" x14ac:dyDescent="0.25">
      <c r="C57" s="25">
        <v>50</v>
      </c>
      <c r="D57" s="25" t="str">
        <f>IF(ISBLANK(VLOOKUP(C57,DATA!$L$3:$AD$66,1+$C$3,0)),"",VLOOKUP($C57,DATA!$L$3:$AD$66,1+$C$3,0))</f>
        <v>Tip de unitate de bord (Tip OBU)</v>
      </c>
      <c r="E57" s="27">
        <f>VLOOKUP(C57,DATA!$A$3:$D$66,4,0)</f>
        <v>4</v>
      </c>
      <c r="F57" s="25" t="str">
        <f>IF(ISBLANK(VLOOKUP(C57,DATA!$L$69:$AD$131,1+$C$3,0)),"",VLOOKUP($C57,DATA!$L$69:$AD$131,1+$C$3,0))</f>
        <v>normal - 1
cu antenă externă - 2</v>
      </c>
      <c r="H57" s="25" t="s">
        <v>1173</v>
      </c>
      <c r="I57" s="32" t="str">
        <f>VLOOKUP(H57,DATA!$L$134:$AD$256,1+$C$3,0)</f>
        <v>ZZ/LL/AAAA</v>
      </c>
    </row>
    <row r="58" spans="3:9" x14ac:dyDescent="0.25">
      <c r="C58" s="25">
        <v>51</v>
      </c>
      <c r="D58" s="25" t="str">
        <f>IF(ISBLANK(VLOOKUP(C58,DATA!$L$3:$AD$66,1+$C$3,0)),"",VLOOKUP($C58,DATA!$L$3:$AD$66,1+$C$3,0))</f>
        <v>Modalitatea de livrare a unității de bord</v>
      </c>
      <c r="E58" s="27">
        <f>VLOOKUP(C58,DATA!$A$3:$D$66,4,0)</f>
        <v>1</v>
      </c>
      <c r="F58" s="25" t="str">
        <f>IF(ISBLANK(VLOOKUP(C58,DATA!$L$69:$AD$131,1+$C$3,0)),"",VLOOKUP($C58,DATA!$L$69:$AD$131,1+$C$3,0))</f>
        <v>Colectare la punctul de distribuție/contact - 1</v>
      </c>
      <c r="H58" s="25" t="s">
        <v>1953</v>
      </c>
      <c r="I58" s="32" t="str">
        <f>VLOOKUP(H58,DATA!$L$134:$AD$256,1+$C$3,0)</f>
        <v>Obligatoriu pentru activarea taxelor în Germania</v>
      </c>
    </row>
    <row r="59" spans="3:9" x14ac:dyDescent="0.25">
      <c r="C59" s="25">
        <v>52</v>
      </c>
      <c r="D59" s="25" t="str">
        <f>IF(ISBLANK(VLOOKUP(C59,DATA!$L$3:$AD$66,1+$C$3,0)),"",VLOOKUP($C59,DATA!$L$3:$AD$66,1+$C$3,0))</f>
        <v>Număr card carburant</v>
      </c>
      <c r="E59" s="27">
        <f>VLOOKUP(C59,DATA!$A$3:$D$66,4,0)</f>
        <v>18</v>
      </c>
      <c r="F59" s="25" t="str">
        <f>IF(ISBLANK(VLOOKUP(C59,DATA!$L$69:$AD$131,1+$C$3,0)),"",VLOOKUP($C59,DATA!$L$69:$AD$131,1+$C$3,0))</f>
        <v>numai cifre 710109xxxxxxxxxxxx</v>
      </c>
      <c r="H59" s="25" t="s">
        <v>1177</v>
      </c>
      <c r="I59" s="32" t="str">
        <f>VLOOKUP(H59,DATA!$L$134:$AD$256,1+$C$3,0)</f>
        <v>Nume companie / Nume și prenume</v>
      </c>
    </row>
    <row r="60" spans="3:9" x14ac:dyDescent="0.25">
      <c r="C60" s="25">
        <v>53</v>
      </c>
      <c r="D60" s="25" t="str">
        <f>IF(ISBLANK(VLOOKUP(C60,DATA!$L$3:$AD$66,1+$C$3,0)),"",VLOOKUP($C60,DATA!$L$3:$AD$66,1+$C$3,0))</f>
        <v>Dată expirare card carburant</v>
      </c>
      <c r="E60" s="27">
        <f>VLOOKUP(C60,DATA!$A$3:$D$66,4,0)</f>
        <v>7</v>
      </c>
      <c r="F60" s="25" t="str">
        <f>IF(ISBLANK(VLOOKUP(C60,DATA!$L$69:$AD$131,1+$C$3,0)),"",VLOOKUP($C60,DATA!$L$69:$AD$131,1+$C$3,0))</f>
        <v>Data în format AAAA / LL</v>
      </c>
      <c r="H60" s="25" t="s">
        <v>1231</v>
      </c>
      <c r="I60" s="32" t="str">
        <f>VLOOKUP(H60,DATA!$L$134:$AD$256,1+$C$3,0)</f>
        <v>Țară de rezidență a companiei</v>
      </c>
    </row>
    <row r="61" spans="3:9" x14ac:dyDescent="0.25">
      <c r="C61" s="25">
        <v>54</v>
      </c>
      <c r="D61" s="25" t="str">
        <f>IF(ISBLANK(VLOOKUP(C61,DATA!$L$3:$AD$66,1+$C$3,0)),"",VLOOKUP($C61,DATA!$L$3:$AD$66,1+$C$3,0))</f>
        <v/>
      </c>
      <c r="E61" s="27">
        <f>VLOOKUP(C61,DATA!$A$3:$D$66,4,0)</f>
        <v>26</v>
      </c>
      <c r="F61" s="25" t="str">
        <f>IF(ISBLANK(VLOOKUP(C61,DATA!$L$69:$AD$131,1+$C$3,0)),"",VLOOKUP($C61,DATA!$L$69:$AD$131,1+$C$3,0))</f>
        <v/>
      </c>
      <c r="H61" s="25" t="s">
        <v>1187</v>
      </c>
      <c r="I61" s="32" t="str">
        <f>VLOOKUP(H61,DATA!$L$134:$AD$256,1+$C$3,0)</f>
        <v>Tip de identificare fiscală</v>
      </c>
    </row>
    <row r="62" spans="3:9" x14ac:dyDescent="0.25">
      <c r="C62" s="25">
        <v>55</v>
      </c>
      <c r="D62" s="25" t="str">
        <f>IF(ISBLANK(VLOOKUP(C62,DATA!$L$3:$AD$66,1+$C$3,0)),"",VLOOKUP($C62,DATA!$L$3:$AD$66,1+$C$3,0))</f>
        <v>Numele titularului vehiculului / Numele companiei</v>
      </c>
      <c r="E62" s="27">
        <f>VLOOKUP(C62,DATA!$A$3:$D$66,4,0)</f>
        <v>60</v>
      </c>
      <c r="F62" s="25" t="str">
        <f>IF(ISBLANK(VLOOKUP(C62,DATA!$L$69:$AD$131,1+$C$3,0)),"",VLOOKUP($C62,DATA!$L$69:$AD$131,1+$C$3,0))</f>
        <v>dacă diferă de numele oficial al companiei</v>
      </c>
      <c r="H62" s="25" t="s">
        <v>1188</v>
      </c>
      <c r="I62" s="32" t="str">
        <f>VLOOKUP(H62,DATA!$L$134:$AD$256,1+$C$3,0)</f>
        <v>Număr fiscal al companiei / CUI</v>
      </c>
    </row>
    <row r="63" spans="3:9" x14ac:dyDescent="0.25">
      <c r="C63" s="25">
        <v>56</v>
      </c>
      <c r="D63" s="25" t="str">
        <f>IF(ISBLANK(VLOOKUP(C63,DATA!$L$3:$AD$66,1+$C$3,0)),"",VLOOKUP($C63,DATA!$L$3:$AD$66,1+$C$3,0))</f>
        <v>Nume</v>
      </c>
      <c r="E63" s="27">
        <f>VLOOKUP(C63,DATA!$A$3:$D$66,4,0)</f>
        <v>60</v>
      </c>
      <c r="F63" s="25" t="str">
        <f>IF(ISBLANK(VLOOKUP(C63,DATA!$L$69:$AD$131,1+$C$3,0)),"",VLOOKUP($C63,DATA!$L$69:$AD$131,1+$C$3,0))</f>
        <v>în conformitate cu cartea de identitate</v>
      </c>
      <c r="H63" s="25" t="s">
        <v>1184</v>
      </c>
      <c r="I63" s="32" t="str">
        <f>VLOOKUP(H63,DATA!$L$134:$AD$256,1+$C$3,0)</f>
        <v>Prefix internațional</v>
      </c>
    </row>
    <row r="64" spans="3:9" x14ac:dyDescent="0.25">
      <c r="C64" s="25">
        <v>57</v>
      </c>
      <c r="D64" s="25" t="str">
        <f>IF(ISBLANK(VLOOKUP(C64,DATA!$L$3:$AD$66,1+$C$3,0)),"",VLOOKUP($C64,DATA!$L$3:$AD$66,1+$C$3,0))</f>
        <v>Prenume</v>
      </c>
      <c r="E64" s="27">
        <f>VLOOKUP(C64,DATA!$A$3:$D$66,4,0)</f>
        <v>50</v>
      </c>
      <c r="F64" s="25" t="str">
        <f>IF(ISBLANK(VLOOKUP(C64,DATA!$L$69:$AD$131,1+$C$3,0)),"",VLOOKUP($C64,DATA!$L$69:$AD$131,1+$C$3,0))</f>
        <v>în conformitate cu cartea de identitate</v>
      </c>
      <c r="H64" s="25" t="s">
        <v>1178</v>
      </c>
      <c r="I64" s="32" t="str">
        <f>VLOOKUP(H64,DATA!$L$134:$AD$256,1+$C$3,0)</f>
        <v>Stradă și număr</v>
      </c>
    </row>
    <row r="65" spans="3:9" x14ac:dyDescent="0.25">
      <c r="C65" s="25">
        <v>58</v>
      </c>
      <c r="D65" s="25" t="str">
        <f>IF(ISBLANK(VLOOKUP(C65,DATA!$L$3:$AD$66,1+$C$3,0)),"",VLOOKUP($C65,DATA!$L$3:$AD$66,1+$C$3,0))</f>
        <v>Tipul semnăturii</v>
      </c>
      <c r="E65" s="27">
        <f>VLOOKUP(C65,DATA!$A$3:$D$66,4,0)</f>
        <v>1</v>
      </c>
      <c r="F65" s="25" t="str">
        <f>IF(ISBLANK(VLOOKUP(C65,DATA!$L$69:$AD$131,1+$C$3,0)),"",VLOOKUP($C65,DATA!$L$69:$AD$131,1+$C$3,0))</f>
        <v>în cazul în care persoana împuternicită semnează, este necesară transmiterea unei copii scanate a autorizației (procură)</v>
      </c>
      <c r="H65" s="25" t="s">
        <v>1186</v>
      </c>
      <c r="I65" s="32" t="str">
        <f>VLOOKUP(H65,DATA!$L$134:$AD$256,1+$C$3,0)</f>
        <v>Țară</v>
      </c>
    </row>
    <row r="66" spans="3:9" x14ac:dyDescent="0.25">
      <c r="C66" s="25">
        <v>59</v>
      </c>
      <c r="D66" s="25" t="str">
        <f>IF(ISBLANK(VLOOKUP(C66,DATA!$L$3:$AD$66,1+$C$3,0)),"",VLOOKUP($C66,DATA!$L$3:$AD$66,1+$C$3,0))</f>
        <v>Cod țară</v>
      </c>
      <c r="E66" s="27">
        <f>VLOOKUP(C66,DATA!$A$3:$D$66,4,0)</f>
        <v>2</v>
      </c>
      <c r="F66" s="25" t="str">
        <f>IF(ISBLANK(VLOOKUP(C66,DATA!$L$69:$AD$131,1+$C$3,0)),"",VLOOKUP($C66,DATA!$L$69:$AD$131,1+$C$3,0))</f>
        <v>persoană autorizată - în conformitate cu împuternicirea, persoană împuternicită - adresa societății</v>
      </c>
      <c r="H66" s="25" t="s">
        <v>1013</v>
      </c>
      <c r="I66" s="32" t="str">
        <f>VLOOKUP(H66,DATA!$L$134:$AD$256,1+$C$3,0)</f>
        <v>companie de stat</v>
      </c>
    </row>
    <row r="67" spans="3:9" x14ac:dyDescent="0.25">
      <c r="C67" s="25">
        <v>60</v>
      </c>
      <c r="D67" s="25" t="str">
        <f>IF(ISBLANK(VLOOKUP(C67,DATA!$L$3:$AD$66,1+$C$3,0)),"",VLOOKUP($C67,DATA!$L$3:$AD$66,1+$C$3,0))</f>
        <v>Nume oraș</v>
      </c>
      <c r="E67" s="27">
        <f>VLOOKUP(C67,DATA!$A$3:$D$66,4,0)</f>
        <v>60</v>
      </c>
      <c r="F67" s="25" t="str">
        <f>IF(ISBLANK(VLOOKUP(C67,DATA!$L$69:$AD$131,1+$C$3,0)),"",VLOOKUP($C67,DATA!$L$69:$AD$131,1+$C$3,0))</f>
        <v>persoană autorizată - în conformitate cu împuternicirea, persoană împuternicită - adresa societății</v>
      </c>
      <c r="H67" s="25" t="s">
        <v>1015</v>
      </c>
      <c r="I67" s="32" t="str">
        <f>VLOOKUP(H67,DATA!$L$134:$AD$256,1+$C$3,0)</f>
        <v>societate pe acțiuni (SA)</v>
      </c>
    </row>
    <row r="68" spans="3:9" x14ac:dyDescent="0.25">
      <c r="C68" s="25">
        <v>61</v>
      </c>
      <c r="D68" s="25" t="str">
        <f>IF(ISBLANK(VLOOKUP(C68,DATA!$L$3:$AD$66,1+$C$3,0)),"",VLOOKUP($C68,DATA!$L$3:$AD$66,1+$C$3,0))</f>
        <v>Nume stradă</v>
      </c>
      <c r="E68" s="27">
        <f>VLOOKUP(C68,DATA!$A$3:$D$66,4,0)</f>
        <v>60</v>
      </c>
      <c r="F68" s="25" t="str">
        <f>IF(ISBLANK(VLOOKUP(C68,DATA!$L$69:$AD$131,1+$C$3,0)),"",VLOOKUP($C68,DATA!$L$69:$AD$131,1+$C$3,0))</f>
        <v>persoană autorizată - în conformitate cu împuternicirea, persoană împuternicită - adresa societății</v>
      </c>
      <c r="H68" s="25" t="s">
        <v>1017</v>
      </c>
      <c r="I68" s="32" t="str">
        <f>VLOOKUP(H68,DATA!$L$134:$AD$256,1+$C$3,0)</f>
        <v>societate cu răspundere limitată (SRL)</v>
      </c>
    </row>
    <row r="69" spans="3:9" x14ac:dyDescent="0.25">
      <c r="C69" s="25">
        <v>62</v>
      </c>
      <c r="D69" s="25" t="str">
        <f>IF(ISBLANK(VLOOKUP(C69,DATA!$L$3:$AD$66,1+$C$3,0)),"",VLOOKUP($C69,DATA!$L$3:$AD$66,1+$C$3,0))</f>
        <v>Număr stradă</v>
      </c>
      <c r="E69" s="27">
        <f>VLOOKUP(C69,DATA!$A$3:$D$66,4,0)</f>
        <v>20</v>
      </c>
      <c r="F69" s="25" t="str">
        <f>IF(ISBLANK(VLOOKUP(C69,DATA!$L$69:$AD$131,1+$C$3,0)),"",VLOOKUP($C69,DATA!$L$69:$AD$131,1+$C$3,0))</f>
        <v>persoană autorizată - în conformitate cu împuternicirea, persoană împuternicită - adresa societății</v>
      </c>
      <c r="H69" s="25" t="s">
        <v>1019</v>
      </c>
      <c r="I69" s="32" t="str">
        <f>VLOOKUP(H69,DATA!$L$134:$AD$256,1+$C$3,0)</f>
        <v xml:space="preserve">societatea în nume colectiv </v>
      </c>
    </row>
    <row r="70" spans="3:9" x14ac:dyDescent="0.25">
      <c r="C70" s="25">
        <v>63</v>
      </c>
      <c r="D70" s="25" t="str">
        <f>IF(ISBLANK(VLOOKUP(C70,DATA!$L$3:$AD$66,1+$C$3,0)),"",VLOOKUP($C70,DATA!$L$3:$AD$66,1+$C$3,0))</f>
        <v>Cod poștal</v>
      </c>
      <c r="E70" s="27">
        <f>VLOOKUP(C70,DATA!$A$3:$D$66,4,0)</f>
        <v>15</v>
      </c>
      <c r="F70" s="25" t="str">
        <f>IF(ISBLANK(VLOOKUP(C70,DATA!$L$69:$AD$131,1+$C$3,0)),"",VLOOKUP($C70,DATA!$L$69:$AD$131,1+$C$3,0))</f>
        <v>persoană autorizată - în conformitate cu împuternicirea, persoană împuternicită - adresa societății</v>
      </c>
      <c r="H70" s="25" t="s">
        <v>1021</v>
      </c>
      <c r="I70" s="32" t="str">
        <f>VLOOKUP(H70,DATA!$L$134:$AD$256,1+$C$3,0)</f>
        <v>societatea în comandită simplă</v>
      </c>
    </row>
    <row r="71" spans="3:9" x14ac:dyDescent="0.25">
      <c r="H71" s="25" t="s">
        <v>1023</v>
      </c>
      <c r="I71" s="32" t="str">
        <f>VLOOKUP(H71,DATA!$L$134:$AD$256,1+$C$3,0)</f>
        <v>persoană fizică autorizată (PFA)</v>
      </c>
    </row>
    <row r="72" spans="3:9" x14ac:dyDescent="0.25">
      <c r="H72" s="25" t="s">
        <v>1025</v>
      </c>
      <c r="I72" s="32" t="str">
        <f>VLOOKUP(H72,DATA!$L$134:$AD$256,1+$C$3,0)</f>
        <v>cooperativă</v>
      </c>
    </row>
    <row r="73" spans="3:9" x14ac:dyDescent="0.25">
      <c r="H73" s="25" t="s">
        <v>1027</v>
      </c>
      <c r="I73" s="32" t="str">
        <f>VLOOKUP(H73,DATA!$L$134:$AD$256,1+$C$3,0)</f>
        <v>unitatea organizatorică a firmei</v>
      </c>
    </row>
    <row r="74" spans="3:9" x14ac:dyDescent="0.25">
      <c r="H74" s="25" t="s">
        <v>1029</v>
      </c>
      <c r="I74" s="32" t="str">
        <f>VLOOKUP(H74,DATA!$L$134:$AD$256,1+$C$3,0)</f>
        <v>unitatea organizatorică a persoanei străine</v>
      </c>
    </row>
    <row r="75" spans="3:9" x14ac:dyDescent="0.25">
      <c r="H75" s="25" t="s">
        <v>1031</v>
      </c>
      <c r="I75" s="32" t="str">
        <f>VLOOKUP(H75,DATA!$L$134:$AD$256,1+$C$3,0)</f>
        <v>întreprindere municipală</v>
      </c>
    </row>
    <row r="76" spans="3:9" x14ac:dyDescent="0.25">
      <c r="H76" s="25" t="s">
        <v>1033</v>
      </c>
      <c r="I76" s="32" t="str">
        <f>VLOOKUP(H76,DATA!$L$134:$AD$256,1+$C$3,0)</f>
        <v>autoritate municipală</v>
      </c>
    </row>
    <row r="77" spans="3:9" x14ac:dyDescent="0.25">
      <c r="H77" s="25" t="s">
        <v>1035</v>
      </c>
      <c r="I77" s="32" t="str">
        <f>VLOOKUP(H77,DATA!$L$134:$AD$256,1+$C$3,0)</f>
        <v xml:space="preserve">
grupare europeană de interes economic</v>
      </c>
    </row>
    <row r="78" spans="3:9" x14ac:dyDescent="0.25">
      <c r="H78" s="25" t="s">
        <v>1037</v>
      </c>
      <c r="I78" s="32" t="str">
        <f>VLOOKUP(H78,DATA!$L$134:$AD$256,1+$C$3,0)</f>
        <v>societate europeană</v>
      </c>
    </row>
    <row r="79" spans="3:9" x14ac:dyDescent="0.25">
      <c r="H79" s="25" t="s">
        <v>1268</v>
      </c>
      <c r="I79" s="32" t="str">
        <f>VLOOKUP(H79,DATA!$L$134:$AD$256,1+$C$3,0)</f>
        <v>telefon mobil</v>
      </c>
    </row>
    <row r="80" spans="3:9" x14ac:dyDescent="0.25">
      <c r="H80" s="25" t="s">
        <v>1269</v>
      </c>
      <c r="I80" s="32" t="str">
        <f>VLOOKUP(H80,DATA!$L$134:$AD$256,1+$C$3,0)</f>
        <v>telefon fix</v>
      </c>
    </row>
    <row r="81" spans="8:9" x14ac:dyDescent="0.25">
      <c r="H81" s="25" t="s">
        <v>1252</v>
      </c>
      <c r="I81" s="32" t="str">
        <f>VLOOKUP(H81,DATA!$L$134:$AD$256,1+$C$3,0)</f>
        <v>Tip telefon</v>
      </c>
    </row>
    <row r="82" spans="8:9" x14ac:dyDescent="0.25">
      <c r="H82" s="31" t="s">
        <v>1191</v>
      </c>
      <c r="I82" s="32" t="str">
        <f>VLOOKUP(H82,DATA!$L$135:$AD$256,1+$C$3,0)</f>
        <v>Categoria vehiculului</v>
      </c>
    </row>
    <row r="83" spans="8:9" x14ac:dyDescent="0.25">
      <c r="H83" s="25" t="s">
        <v>1185</v>
      </c>
      <c r="I83" s="32" t="str">
        <f>VLOOKUP(H83,DATA!$L$135:$AD$256,1+$C$3,0)</f>
        <v>Număr de telefon</v>
      </c>
    </row>
    <row r="84" spans="8:9" x14ac:dyDescent="0.25">
      <c r="H84" s="25" t="s">
        <v>1192</v>
      </c>
      <c r="I84" s="32" t="str">
        <f>VLOOKUP(H84,DATA!$L$135:$AD$256,1+$C$3,0)</f>
        <v>Lungimea vehiculului</v>
      </c>
    </row>
    <row r="85" spans="8:9" x14ac:dyDescent="0.25">
      <c r="H85" s="25" t="s">
        <v>1193</v>
      </c>
      <c r="I85" s="32" t="str">
        <f>VLOOKUP(H85,DATA!$L$135:$AD$256,1+$C$3,0)</f>
        <v>Lățimea vehiculului</v>
      </c>
    </row>
    <row r="86" spans="8:9" x14ac:dyDescent="0.25">
      <c r="H86" s="25" t="s">
        <v>1194</v>
      </c>
      <c r="I86" s="32" t="str">
        <f>VLOOKUP(H86,DATA!$L$135:$AD$256,1+$C$3,0)</f>
        <v>Înălțimea vehiculului</v>
      </c>
    </row>
    <row r="87" spans="8:9" x14ac:dyDescent="0.25">
      <c r="H87" s="25" t="s">
        <v>1195</v>
      </c>
      <c r="I87" s="32" t="str">
        <f>VLOOKUP(H87,DATA!$L$135:$AD$256,1+$C$3,0)</f>
        <v>Înălțime pe puntea față</v>
      </c>
    </row>
    <row r="88" spans="8:9" x14ac:dyDescent="0.25">
      <c r="H88" s="25" t="s">
        <v>1196</v>
      </c>
      <c r="I88" s="32" t="str">
        <f>VLOOKUP(H88,DATA!$L$135:$AD$256,1+$C$3,0)</f>
        <v>Tipul roții</v>
      </c>
    </row>
    <row r="89" spans="8:9" x14ac:dyDescent="0.25">
      <c r="H89" s="25" t="s">
        <v>1197</v>
      </c>
      <c r="I89" s="32" t="str">
        <f>VLOOKUP(H89,DATA!$L$135:$AD$256,1+$C$3,0)</f>
        <v xml:space="preserve">Numărul de identificare al vehiculului </v>
      </c>
    </row>
    <row r="90" spans="8:9" x14ac:dyDescent="0.25">
      <c r="H90" s="25" t="s">
        <v>1198</v>
      </c>
      <c r="I90" s="32" t="str">
        <f>VLOOKUP(H90,DATA!$L$135:$AD$256,1+$C$3,0)</f>
        <v>Clasa filtrului de particule</v>
      </c>
    </row>
    <row r="91" spans="8:9" x14ac:dyDescent="0.25">
      <c r="H91" s="25" t="s">
        <v>1203</v>
      </c>
      <c r="I91" s="32" t="str">
        <f>VLOOKUP(H91,DATA!$L$135:$AD$256,1+$C$3,0)</f>
        <v>Servicii</v>
      </c>
    </row>
    <row r="92" spans="8:9" x14ac:dyDescent="0.25">
      <c r="H92" s="25" t="s">
        <v>1205</v>
      </c>
      <c r="I92" s="32" t="str">
        <f>VLOOKUP(H92,DATA!$L$135:$AD$256,1+$C$3,0)</f>
        <v>TIS-PL Franța</v>
      </c>
    </row>
    <row r="93" spans="8:9" x14ac:dyDescent="0.25">
      <c r="H93" s="25" t="s">
        <v>1206</v>
      </c>
      <c r="I93" s="32" t="str">
        <f>VLOOKUP(H93,DATA!$L$135:$AD$256,1+$C$3,0)</f>
        <v>VIA-T Spania</v>
      </c>
    </row>
    <row r="94" spans="8:9" x14ac:dyDescent="0.25">
      <c r="H94" s="25" t="s">
        <v>1207</v>
      </c>
      <c r="I94" s="32" t="str">
        <f>VLOOKUP(H94,DATA!$L$135:$AD$256,1+$C$3,0)</f>
        <v>VIAVERDE Portugalia</v>
      </c>
    </row>
    <row r="95" spans="8:9" x14ac:dyDescent="0.25">
      <c r="H95" s="25" t="s">
        <v>1208</v>
      </c>
      <c r="I95" s="32" t="str">
        <f>VLOOKUP(H95,DATA!$L$135:$AD$256,1+$C$3,0)</f>
        <v>GO Austria</v>
      </c>
    </row>
    <row r="96" spans="8:9" x14ac:dyDescent="0.25">
      <c r="H96" s="25" t="s">
        <v>1199</v>
      </c>
      <c r="I96" s="32" t="str">
        <f>VLOOKUP(H96,DATA!$L$135:$AD$256,1+$C$3,0)</f>
        <v>Polonia (A4)</v>
      </c>
    </row>
    <row r="97" spans="8:9" x14ac:dyDescent="0.25">
      <c r="H97" s="25" t="s">
        <v>1200</v>
      </c>
      <c r="I97" s="32" t="str">
        <f>VLOOKUP(H97,DATA!$L$135:$AD$256,1+$C$3,0)</f>
        <v>Belgia</v>
      </c>
    </row>
    <row r="98" spans="8:9" x14ac:dyDescent="0.25">
      <c r="H98" s="25" t="s">
        <v>1209</v>
      </c>
      <c r="I98" s="32" t="str">
        <f>VLOOKUP(H98,DATA!$L$135:$AD$256,1+$C$3,0)</f>
        <v>Germania</v>
      </c>
    </row>
    <row r="99" spans="8:9" x14ac:dyDescent="0.25">
      <c r="H99" s="25" t="s">
        <v>1201</v>
      </c>
      <c r="I99" s="32" t="str">
        <f>VLOOKUP(H99,DATA!$L$135:$AD$256,1+$C$3,0)</f>
        <v>Scandinavia</v>
      </c>
    </row>
    <row r="100" spans="8:9" x14ac:dyDescent="0.25">
      <c r="H100" s="25" t="s">
        <v>1202</v>
      </c>
      <c r="I100" s="32" t="str">
        <f>VLOOKUP(H100,DATA!$L$135:$AD$256,1+$C$3,0)</f>
        <v>Bulgaria</v>
      </c>
    </row>
    <row r="101" spans="8:9" x14ac:dyDescent="0.25">
      <c r="H101" s="25" t="s">
        <v>1217</v>
      </c>
      <c r="I101" s="32" t="str">
        <f>VLOOKUP(H101,DATA!$L$135:$AD$256,1+$C$3,0)</f>
        <v>Elveția</v>
      </c>
    </row>
    <row r="102" spans="8:9" x14ac:dyDescent="0.25">
      <c r="H102" s="25" t="s">
        <v>1204</v>
      </c>
      <c r="I102" s="32" t="str">
        <f>VLOOKUP(H102,DATA!$L$135:$AD$256,1+$C$3,0)</f>
        <v>Posibilitate de reducere TIS-PL Franța</v>
      </c>
    </row>
    <row r="103" spans="8:9" ht="25" x14ac:dyDescent="0.25">
      <c r="H103" s="31" t="s">
        <v>1468</v>
      </c>
      <c r="I103" s="32" t="str">
        <f>VLOOKUP(H103,DATA!$L$135:$AD$256,1+$C$3,0)</f>
        <v>toate
(APPR + AREA + SANEF + SAPN)</v>
      </c>
    </row>
    <row r="104" spans="8:9" x14ac:dyDescent="0.25">
      <c r="H104" s="25" t="s">
        <v>1451</v>
      </c>
      <c r="I104" s="32" t="str">
        <f>VLOOKUP(H104,DATA!$L$135:$AD$256,1+$C$3,0)</f>
        <v>Combustibil</v>
      </c>
    </row>
    <row r="105" spans="8:9" x14ac:dyDescent="0.25">
      <c r="H105" s="25" t="s">
        <v>1334</v>
      </c>
      <c r="I105" s="32" t="str">
        <f>VLOOKUP(H105,DATA!$L$135:$AD$256,1+$C$3,0)</f>
        <v>Greutatea neîncărcată a capului tractor / Greutate de operare</v>
      </c>
    </row>
    <row r="106" spans="8:9" x14ac:dyDescent="0.25">
      <c r="H106" s="25" t="s">
        <v>429</v>
      </c>
      <c r="I106" s="32" t="str">
        <f>VLOOKUP(H106,DATA!$L$135:$AD$256,1+$C$3,0)</f>
        <v>Da</v>
      </c>
    </row>
    <row r="107" spans="8:9" x14ac:dyDescent="0.25">
      <c r="H107" s="25" t="s">
        <v>430</v>
      </c>
      <c r="I107" s="32" t="str">
        <f>VLOOKUP(H107,DATA!$L$135:$AD$256,1+$C$3,0)</f>
        <v>Nu</v>
      </c>
    </row>
    <row r="108" spans="8:9" x14ac:dyDescent="0.25">
      <c r="H108" s="25" t="s">
        <v>1448</v>
      </c>
      <c r="I108" s="32" t="str">
        <f>VLOOKUP(H108,DATA!$L$135:$AD$256,1+$C$3,0)</f>
        <v>Număr de TVA intracomunitar (cod de țară + număr de TVA)</v>
      </c>
    </row>
    <row r="109" spans="8:9" x14ac:dyDescent="0.25">
      <c r="H109" s="25" t="s">
        <v>1445</v>
      </c>
      <c r="I109" s="32" t="str">
        <f>VLOOKUP(H109,DATA!$L$135:$AD$256,1+$C$3,0)</f>
        <v>persoană fizică sau client în afara UE</v>
      </c>
    </row>
    <row r="110" spans="8:9" x14ac:dyDescent="0.25">
      <c r="H110" s="25" t="s">
        <v>1457</v>
      </c>
      <c r="I110" s="32" t="str">
        <f>VLOOKUP(H110,DATA!$L$135:$AD$256,1+$C$3,0)</f>
        <v>de exemplu RO0123456789</v>
      </c>
    </row>
    <row r="111" spans="8:9" x14ac:dyDescent="0.25">
      <c r="H111" s="25" t="s">
        <v>1862</v>
      </c>
      <c r="I111" s="32" t="str">
        <f>VLOOKUP(H111,DATA!$L$135:$AD$256,1+$C$3,0)</f>
        <v>Italia TELEPASS</v>
      </c>
    </row>
    <row r="112" spans="8:9" x14ac:dyDescent="0.25">
      <c r="H112" s="25" t="s">
        <v>1886</v>
      </c>
      <c r="I112" s="32" t="str">
        <f>VLOOKUP(H112,DATA!$L$135:$AD$256,1+$C$3,0)</f>
        <v>Număr Licență Comunitară</v>
      </c>
    </row>
    <row r="113" spans="8:9" x14ac:dyDescent="0.25">
      <c r="H113" s="25" t="s">
        <v>1887</v>
      </c>
      <c r="I113" s="32" t="str">
        <f>VLOOKUP(H113,DATA!$L$135:$AD$256,1+$C$3,0)</f>
        <v>Data eliberare licență</v>
      </c>
    </row>
    <row r="114" spans="8:9" x14ac:dyDescent="0.25">
      <c r="H114" s="25" t="s">
        <v>1889</v>
      </c>
      <c r="I114" s="32" t="str">
        <f>VLOOKUP(H114,DATA!$L$135:$AD$256,1+$C$3,0)</f>
        <v>Data expirare licență</v>
      </c>
    </row>
    <row r="115" spans="8:9" x14ac:dyDescent="0.25">
      <c r="H115" s="25" t="s">
        <v>1890</v>
      </c>
      <c r="I115" s="32" t="str">
        <f>VLOOKUP(H115,DATA!$L$135:$AD$256,1+$C$3,0)</f>
        <v>Prenume Reprezentant Legal</v>
      </c>
    </row>
    <row r="116" spans="8:9" x14ac:dyDescent="0.25">
      <c r="H116" s="25" t="s">
        <v>1891</v>
      </c>
      <c r="I116" s="32" t="str">
        <f>VLOOKUP(H116,DATA!$L$135:$AD$256,1+$C$3,0)</f>
        <v>Nume Reprezentant Legal</v>
      </c>
    </row>
    <row r="117" spans="8:9" x14ac:dyDescent="0.25">
      <c r="H117" s="25" t="s">
        <v>1892</v>
      </c>
      <c r="I117" s="32" t="str">
        <f>VLOOKUP(H117,DATA!$L$135:$AD$256,1+$C$3,0)</f>
        <v>Funcția</v>
      </c>
    </row>
    <row r="118" spans="8:9" x14ac:dyDescent="0.25">
      <c r="H118" s="25" t="s">
        <v>1163</v>
      </c>
      <c r="I118" s="32" t="str">
        <f>VLOOKUP(H118,DATA!$L$135:$AD$256,1+$C$3,0)</f>
        <v>Data nașterii</v>
      </c>
    </row>
    <row r="119" spans="8:9" x14ac:dyDescent="0.25">
      <c r="H119" s="25" t="s">
        <v>1893</v>
      </c>
      <c r="I119" s="32" t="str">
        <f>VLOOKUP(H119,DATA!$L$135:$AD$256,1+$C$3,0)</f>
        <v>Locul nașterii</v>
      </c>
    </row>
    <row r="120" spans="8:9" x14ac:dyDescent="0.25">
      <c r="H120" s="25" t="s">
        <v>1894</v>
      </c>
      <c r="I120" s="32" t="str">
        <f>VLOOKUP(H120,DATA!$L$135:$AD$256,1+$C$3,0)</f>
        <v>Țara natală</v>
      </c>
    </row>
    <row r="121" spans="8:9" x14ac:dyDescent="0.25">
      <c r="H121" s="25" t="s">
        <v>1895</v>
      </c>
      <c r="I121" s="32" t="str">
        <f>VLOOKUP(H121,DATA!$L$135:$AD$256,1+$C$3,0)</f>
        <v>Date Reprezentant Legal</v>
      </c>
    </row>
    <row r="122" spans="8:9" x14ac:dyDescent="0.25">
      <c r="H122" s="25" t="s">
        <v>1896</v>
      </c>
      <c r="I122" s="32" t="str">
        <f>VLOOKUP(H122,DATA!$L$135:$AD$266,1+$C$3,0)</f>
        <v>Proprietarul autovehiculului</v>
      </c>
    </row>
    <row r="123" spans="8:9" x14ac:dyDescent="0.25">
      <c r="H123" t="s">
        <v>2086</v>
      </c>
      <c r="I123" s="32" t="str">
        <f>VLOOKUP(H123,DATA!$L$135:$AD$266,1+$C$3,0)</f>
        <v>Deținut de client (în proprietate)</v>
      </c>
    </row>
    <row r="124" spans="8:9" x14ac:dyDescent="0.25">
      <c r="H124" t="s">
        <v>2087</v>
      </c>
      <c r="I124" s="32" t="str">
        <f>VLOOKUP(H124,DATA!$L$135:$AD$266,1+$C$3,0)</f>
        <v>Leasing Financiar</v>
      </c>
    </row>
    <row r="125" spans="8:9" x14ac:dyDescent="0.25">
      <c r="H125" t="s">
        <v>2088</v>
      </c>
      <c r="I125" s="32" t="str">
        <f>VLOOKUP(H125,DATA!$L$135:$AD$266,1+$C$3,0)</f>
        <v>Închiriere (pe termen lung)</v>
      </c>
    </row>
    <row r="126" spans="8:9" x14ac:dyDescent="0.25">
      <c r="H126" t="s">
        <v>2089</v>
      </c>
      <c r="I126" s="32" t="str">
        <f>VLOOKUP(H126,DATA!$L$135:$AD$266,1+$C$3,0)</f>
        <v>Închiriere autovehicul cu dreptul de a fi cumpărat</v>
      </c>
    </row>
    <row r="127" spans="8:9" x14ac:dyDescent="0.25">
      <c r="H127" t="s">
        <v>2090</v>
      </c>
      <c r="I127" s="32" t="str">
        <f>VLOOKUP(H127,DATA!$L$135:$AD$266,1+$C$3,0)</f>
        <v>Deținut de client (certificatul de înregistrare nu este emis încă)</v>
      </c>
    </row>
    <row r="128" spans="8:9" x14ac:dyDescent="0.25">
      <c r="H128" t="s">
        <v>2091</v>
      </c>
      <c r="I128" s="32" t="str">
        <f>VLOOKUP(H128,DATA!$L$135:$AD$266,1+$C$3,0)</f>
        <v>Autovehiculul este pus în vânzare, dar clientul are dreptul sa îl utilizeze</v>
      </c>
    </row>
    <row r="129" spans="8:9" x14ac:dyDescent="0.25">
      <c r="H129" t="s">
        <v>2092</v>
      </c>
      <c r="I129" s="32" t="str">
        <f>VLOOKUP(H129,DATA!$L$135:$AD$266,1+$C$3,0)</f>
        <v>Drept de uzufruct</v>
      </c>
    </row>
    <row r="130" spans="8:9" x14ac:dyDescent="0.25">
      <c r="H130" t="s">
        <v>2093</v>
      </c>
      <c r="I130" s="32" t="str">
        <f>VLOOKUP(H130,DATA!$L$135:$AD$266,1+$C$3,0)</f>
        <v>Autovehicul este înregistrat in altă țară</v>
      </c>
    </row>
    <row r="131" spans="8:9" x14ac:dyDescent="0.25">
      <c r="H131" t="s">
        <v>2094</v>
      </c>
      <c r="I131" s="32" t="str">
        <f>VLOOKUP(H131,DATA!$L$135:$AD$266,1+$C$3,0)</f>
        <v>Alt tip de proprietate al autovehiculului</v>
      </c>
    </row>
    <row r="132" spans="8:9" x14ac:dyDescent="0.25">
      <c r="H132" s="25" t="s">
        <v>1463</v>
      </c>
      <c r="I132" s="32" t="str">
        <f>VLOOKUP(H132,DATA!$L$135:$AD$267,1+$C$3,0)</f>
        <v>de exemplu +40</v>
      </c>
    </row>
    <row r="133" spans="8:9" x14ac:dyDescent="0.25">
      <c r="H133" s="25" t="s">
        <v>1949</v>
      </c>
      <c r="I133" s="32" t="str">
        <f>VLOOKUP(H133,DATA!$L$135:$AD$267,1+$C$3,0)</f>
        <v xml:space="preserve">Obligatoriu pentru activarea taxelor în Italia </v>
      </c>
    </row>
    <row r="134" spans="8:9" x14ac:dyDescent="0.25">
      <c r="H134" s="25" t="s">
        <v>2211</v>
      </c>
      <c r="I134" s="32">
        <f>VLOOKUP(H134,DATA!$L$135:$AD$268,1+$C$3,0)</f>
        <v>0</v>
      </c>
    </row>
    <row r="135" spans="8:9" x14ac:dyDescent="0.25">
      <c r="H135" s="25" t="s">
        <v>2230</v>
      </c>
      <c r="I135" s="32" t="str">
        <f>VLOOKUP(H135,DATA!$L$136:$AD$400,1+$C$3,0)</f>
        <v>Polonia KAS</v>
      </c>
    </row>
    <row r="136" spans="8:9" x14ac:dyDescent="0.25">
      <c r="H136" t="s">
        <v>2243</v>
      </c>
      <c r="I136" s="32" t="str">
        <f>VLOOKUP(H136,DATA!$L$136:$AD$400,1+$C$3,0)</f>
        <v>Greutatea maximă tehnic admisă</v>
      </c>
    </row>
    <row r="137" spans="8:9" x14ac:dyDescent="0.25">
      <c r="H137" t="s">
        <v>2251</v>
      </c>
      <c r="I137" s="32" t="str">
        <f>VLOOKUP(H137,DATA!$L$136:$AD$400,1+$C$3,0)</f>
        <v xml:space="preserve">Capacitatea rezervorului de combustibil </v>
      </c>
    </row>
    <row r="138" spans="8:9" x14ac:dyDescent="0.25">
      <c r="H138" t="s">
        <v>2257</v>
      </c>
      <c r="I138" s="32" t="str">
        <f>VLOOKUP(H138,DATA!$L$136:$AD$400,1+$C$3,0)</f>
        <v>Data primei înmatriculări / Data inițială a înmatriculării vehiculului</v>
      </c>
    </row>
    <row r="139" spans="8:9" x14ac:dyDescent="0.25">
      <c r="H139" t="s">
        <v>2266</v>
      </c>
      <c r="I139" s="32" t="str">
        <f>VLOOKUP(H139,DATA!$L$136:$AD$400,1+$C$3,0)</f>
        <v>Emisii CO₂ în g/t-km (nu în g/km)</v>
      </c>
    </row>
    <row r="140" spans="8:9" x14ac:dyDescent="0.25">
      <c r="H140" t="s">
        <v>2274</v>
      </c>
      <c r="I140" s="32" t="str">
        <f>VLOOKUP(H140,DATA!$L$136:$AD$400,1+$C$3,0)</f>
        <v>Subgrup de vehicule</v>
      </c>
    </row>
    <row r="141" spans="8:9" x14ac:dyDescent="0.25">
      <c r="H141" t="s">
        <v>2281</v>
      </c>
      <c r="I141" s="32" t="str">
        <f>VLOOKUP(H141,DATA!$L$136:$AD$400,1+$C$3,0)</f>
        <v>Tip caroserie/ tip șasiu</v>
      </c>
    </row>
    <row r="142" spans="8:9" x14ac:dyDescent="0.25">
      <c r="H142" t="s">
        <v>2288</v>
      </c>
      <c r="I142" s="32" t="str">
        <f>VLOOKUP(H142,DATA!$L$136:$AD$400,1+$C$3,0)</f>
        <v>Tip cabină - cabina de dormit [da/nu]</v>
      </c>
    </row>
    <row r="143" spans="8:9" x14ac:dyDescent="0.25">
      <c r="H143" t="s">
        <v>2298</v>
      </c>
      <c r="I143" s="32" t="str">
        <f>VLOOKUP(H143,DATA!$L$136:$AD$400,1+$C$3,0)</f>
        <v>Puterea motorului</v>
      </c>
    </row>
    <row r="144" spans="8:9" x14ac:dyDescent="0.25">
      <c r="H144" t="s">
        <v>2306</v>
      </c>
      <c r="I144" s="32" t="str">
        <f>VLOOKUP(H144,DATA!$L$136:$AD$400,1+$C$3,0)</f>
        <v>Capacitatea motorului</v>
      </c>
    </row>
    <row r="145" spans="8:9" x14ac:dyDescent="0.25">
      <c r="H145" t="s">
        <v>2315</v>
      </c>
      <c r="I145" s="32" t="str">
        <f>VLOOKUP(H145,DATA!$L$136:$AD$400,1+$C$3,0)</f>
        <v>Axe motor/ Axe trase ale tractorului / Număr de osii motoare</v>
      </c>
    </row>
    <row r="146" spans="8:9" x14ac:dyDescent="0.25">
      <c r="H146" t="s">
        <v>2324</v>
      </c>
      <c r="I146" s="32" t="str">
        <f>VLOOKUP(H146,DATA!$L$136:$AD$400,1+$C$3,0)</f>
        <v>Clasa CO2</v>
      </c>
    </row>
    <row r="147" spans="8:9" x14ac:dyDescent="0.25">
      <c r="H147" t="s">
        <v>2332</v>
      </c>
      <c r="I147" s="32" t="str">
        <f>VLOOKUP(H147,DATA!$L$136:$AD$400,1+$C$3,0)</f>
        <v>Opțional (necesar în cazul lipsei subgrupului de vehicule)</v>
      </c>
    </row>
    <row r="148" spans="8:9" x14ac:dyDescent="0.25">
      <c r="H148" t="s">
        <v>2340</v>
      </c>
      <c r="I148" s="32" t="str">
        <f>VLOOKUP(H148,DATA!$L$136:$AD$400,1+$C$3,0)</f>
        <v>Certificat de conformitate</v>
      </c>
    </row>
    <row r="149" spans="8:9" x14ac:dyDescent="0.25">
      <c r="H149" t="s">
        <v>2347</v>
      </c>
      <c r="I149" s="32" t="str">
        <f>VLOOKUP(H149,DATA!$L$136:$AD$400,1+$C$3,0)</f>
        <v>Fișă informații client (CIF)</v>
      </c>
    </row>
    <row r="150" spans="8:9" x14ac:dyDescent="0.25">
      <c r="H150" t="s">
        <v>2354</v>
      </c>
      <c r="I150" s="32" t="str">
        <f>VLOOKUP(H150,DATA!$L$136:$AD$400,1+$C$3,0)</f>
        <v>F.1 din documentele vehiculului; 1.1.4 (CIF) [kg]</v>
      </c>
    </row>
    <row r="151" spans="8:9" x14ac:dyDescent="0.25">
      <c r="H151" t="s">
        <v>2355</v>
      </c>
      <c r="I151" s="32" t="str">
        <f>VLOOKUP(H151,DATA!$L$136:$AD$400,1+$C$3,0)</f>
        <v>W din documentele vehiculului [l/kg]</v>
      </c>
    </row>
    <row r="152" spans="8:9" x14ac:dyDescent="0.25">
      <c r="H152" t="s">
        <v>2356</v>
      </c>
      <c r="I152" s="32" t="str">
        <f>VLOOKUP(H152,DATA!$L$136:$AD$400,1+$C$3,0)</f>
        <v xml:space="preserve">B din documentele vehiculului </v>
      </c>
    </row>
    <row r="153" spans="8:9" x14ac:dyDescent="0.25">
      <c r="H153" t="s">
        <v>2362</v>
      </c>
      <c r="I153" s="32" t="str">
        <f>VLOOKUP(H153,DATA!$L$136:$AD$400,1+$C$3,0)</f>
        <v>V.7 din documentele vehiculului; 
49.5 (COC); 2.3 (CIF)</v>
      </c>
    </row>
    <row r="154" spans="8:9" x14ac:dyDescent="0.25">
      <c r="H154" t="s">
        <v>2365</v>
      </c>
      <c r="I154" s="32" t="str">
        <f>VLOOKUP(H154,DATA!$L$136:$AD$400,1+$C$3,0)</f>
        <v>49.7 (COC); 1.1.15 (CIF)</v>
      </c>
    </row>
    <row r="155" spans="8:9" x14ac:dyDescent="0.25">
      <c r="H155" t="s">
        <v>2366</v>
      </c>
      <c r="I155" s="32" t="str">
        <f>VLOOKUP(H155,DATA!$L$136:$AD$400,1+$C$3,0)</f>
        <v>J.2 din documentele vehiculului; 38 (COC)</v>
      </c>
    </row>
    <row r="156" spans="8:9" x14ac:dyDescent="0.25">
      <c r="H156" t="s">
        <v>2371</v>
      </c>
      <c r="I156" s="32" t="str">
        <f>VLOOKUP(H156,DATA!$L$136:$AD$400,1+$C$3,0)</f>
        <v>1.1.13 (CIF)</v>
      </c>
    </row>
    <row r="157" spans="8:9" x14ac:dyDescent="0.25">
      <c r="H157" t="s">
        <v>2372</v>
      </c>
      <c r="I157" s="32" t="str">
        <f>VLOOKUP(H157,DATA!$L$136:$AD$400,1+$C$3,0)</f>
        <v xml:space="preserve">P.2 din documentele vehiculului; 27.1 (COC); 1.2.1 (CIF) [kW]
</v>
      </c>
    </row>
    <row r="158" spans="8:9" x14ac:dyDescent="0.25">
      <c r="H158" t="s">
        <v>2373</v>
      </c>
      <c r="I158" s="32" t="str">
        <f>VLOOKUP(H158,DATA!$L$136:$AD$400,1+$C$3,0)</f>
        <v>P.1 din documentele vehiculului [cm3]</v>
      </c>
    </row>
    <row r="159" spans="8:9" x14ac:dyDescent="0.25">
      <c r="H159" t="s">
        <v>2381</v>
      </c>
      <c r="I159" s="32" t="str">
        <f>VLOOKUP(H159,DATA!$L$136:$AD$400,1+$C$3,0)</f>
        <v>L.1 din documentele vehiculului; 3 (COC); 1.1.3 (CIF)</v>
      </c>
    </row>
    <row r="160" spans="8:9" x14ac:dyDescent="0.25">
      <c r="H160" t="s">
        <v>2385</v>
      </c>
      <c r="I160" s="32" t="str">
        <f>VLOOKUP(H160,DATA!$L$136:$AD$400,1+$C$3,0)</f>
        <v>V.10 din documentele vehiculului</v>
      </c>
    </row>
    <row r="161" spans="8:9" ht="14.5" x14ac:dyDescent="0.35">
      <c r="H161" s="169" t="s">
        <v>2389</v>
      </c>
      <c r="I161" s="239" t="str">
        <f>VLOOKUP(H161,DATA!$L$136:$AD$400,1+$C$3,0)</f>
        <v>[zz-ll-aaaa]</v>
      </c>
    </row>
    <row r="162" spans="8:9" ht="50" x14ac:dyDescent="0.25">
      <c r="H162" s="84" t="s">
        <v>2214</v>
      </c>
      <c r="I162" s="32" t="str">
        <f>VLOOKUP(H162,DATA!$L$136:$AD$400,1+$C$3,0)</f>
        <v>P.3 din documentele vehiculului
Diesel - 1
Alt combustibil - 2</v>
      </c>
    </row>
    <row r="163" spans="8:9" x14ac:dyDescent="0.25">
      <c r="H163" s="25" t="s">
        <v>2465</v>
      </c>
      <c r="I163" s="32" t="str">
        <f>VLOOKUP(H163,DATA!$L$136:$AD$400,1+$C$3,0)</f>
        <v>Croaţia</v>
      </c>
    </row>
    <row r="164" spans="8:9" x14ac:dyDescent="0.25">
      <c r="H164" s="25" t="s">
        <v>2480</v>
      </c>
      <c r="I164" s="32" t="str">
        <f>VLOOKUP(H164,DATA!$L$136:$AD$400,1+$C$3,0)</f>
        <v>Slovenia</v>
      </c>
    </row>
    <row r="165" spans="8:9" x14ac:dyDescent="0.25">
      <c r="H165" s="25" t="s">
        <v>2481</v>
      </c>
      <c r="I165" s="32" t="str">
        <f>VLOOKUP(H165,DATA!$L$136:$AD$400,1+$C$3,0)</f>
        <v>Slovacia</v>
      </c>
    </row>
    <row r="166" spans="8:9" x14ac:dyDescent="0.25">
      <c r="H166" s="25" t="s">
        <v>2495</v>
      </c>
      <c r="I166" s="32" t="str">
        <f>VLOOKUP(H166,DATA!$L$136:$AD$400,1+$C$3,0)</f>
        <v>Ungaria</v>
      </c>
    </row>
    <row r="167" spans="8:9" x14ac:dyDescent="0.25">
      <c r="H167" s="25" t="s">
        <v>2503</v>
      </c>
      <c r="I167" s="32" t="str">
        <f>VLOOKUP(H167,DATA!$L$136:$AD$400,1+$C$3,0)</f>
        <v>Modelul vehiculului</v>
      </c>
    </row>
    <row r="168" spans="8:9" x14ac:dyDescent="0.25">
      <c r="H168" s="28" t="s">
        <v>2509</v>
      </c>
      <c r="I168" s="32" t="str">
        <f>VLOOKUP(H168,DATA!$L$136:$AD$400,1+$C$3,0)</f>
        <v>Obligatoriu pentru activarea taxelor în Ungaria</v>
      </c>
    </row>
    <row r="169" spans="8:9" x14ac:dyDescent="0.25">
      <c r="H169" s="28" t="s">
        <v>2515</v>
      </c>
      <c r="I169" s="32" t="str">
        <f>VLOOKUP(H169,DATA!$L$136:$AD$400,1+$C$3,0)</f>
        <v>Obligatoriu pentru abonamentele din Germania și/sau Ungaria</v>
      </c>
    </row>
    <row r="170" spans="8:9" x14ac:dyDescent="0.25">
      <c r="H170" s="28" t="s">
        <v>2638</v>
      </c>
      <c r="I170" s="32" t="str">
        <f>VLOOKUP(H170,DATA!$L$136:$AD$400,1+$C$3,0)</f>
        <v>Anul de fabricație al vehiculului</v>
      </c>
    </row>
    <row r="171" spans="8:9" x14ac:dyDescent="0.25">
      <c r="H171" s="28" t="s">
        <v>2644</v>
      </c>
      <c r="I171" s="32" t="str">
        <f>VLOOKUP(H171,DATA!$L$136:$AD$400,1+$C$3,0)</f>
        <v>2. C.I.V.
0.11 (COC)
[AAAA]</v>
      </c>
    </row>
    <row r="172" spans="8:9" x14ac:dyDescent="0.25">
      <c r="H172" s="28" t="s">
        <v>2658</v>
      </c>
      <c r="I172" s="32" t="str">
        <f>VLOOKUP(H172,DATA!$L$136:$AD$400,1+$C$3,0)</f>
        <v>Danemarca EETS</v>
      </c>
    </row>
    <row r="173" spans="8:9" x14ac:dyDescent="0.25">
      <c r="H173" s="25" t="s">
        <v>2666</v>
      </c>
      <c r="I173" s="32" t="str">
        <f>VLOOKUP(H173,DATA!$L$136:$AD$400,1+$C$3,0)</f>
        <v>numai pentru vehicule grele de marfă cu o greutate maximă autorizată a vehiculului ≥ 12 tone</v>
      </c>
    </row>
    <row r="174" spans="8:9" x14ac:dyDescent="0.25">
      <c r="H174" s="25" t="s">
        <v>2674</v>
      </c>
      <c r="I174" s="32" t="str">
        <f>VLOOKUP(H174,DATA!$L$136:$AD$400,1+$C$3,0)</f>
        <v>numai pentru vehicule grele de marfă cu o greutate maximă autorizată a vehiculului &gt; 3,5 tone</v>
      </c>
    </row>
    <row r="175" spans="8:9" x14ac:dyDescent="0.25">
      <c r="H175" s="25" t="s">
        <v>2699</v>
      </c>
      <c r="I175" s="32" t="str">
        <f>VLOOKUP(H175,DATA!$L$136:$AD$400,1+$C$3,0)</f>
        <v>CUI (necesar pentru abonamentul cu taxă CZ și/sau SK)</v>
      </c>
    </row>
    <row r="176" spans="8:9" x14ac:dyDescent="0.25">
      <c r="H176" s="25" t="s">
        <v>2692</v>
      </c>
      <c r="I176" s="32" t="str">
        <f>VLOOKUP(H176,DATA!$L$136:$AD$400,1+$C$3,0)</f>
        <v>NN - NNNNNNNNNN</v>
      </c>
    </row>
    <row r="177" spans="8:9" x14ac:dyDescent="0.25">
      <c r="H177" s="25" t="s">
        <v>2706</v>
      </c>
      <c r="I177" s="25" t="s">
        <v>2706</v>
      </c>
    </row>
  </sheetData>
  <sheetProtection algorithmName="SHA-512" hashValue="RSMfw2iWwaJtLQUMyFtvKgCZVTZyGlqSuMge8VtvcTMIW260il2E/+JkIlxXaA1HwKkZ4vZvN0cxMZsaPmWHCA==" saltValue="ZYHz1fbk1GWXFuTQb6bPTw==" spinCount="100000" sheet="1" selectLockedCells="1"/>
  <pageMargins left="0.7" right="0.7" top="0.75" bottom="0.75" header="0.3" footer="0.3"/>
  <pageSetup paperSize="9" orientation="portrait" r:id="rId1"/>
  <headerFooter>
    <oddFooter>&amp;C&amp;1#&amp;"Calibri"&amp;10&amp;K000000Internal</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BV273"/>
  <sheetViews>
    <sheetView tabSelected="1" zoomScale="50" zoomScaleNormal="50" workbookViewId="0">
      <pane ySplit="17" topLeftCell="A18" activePane="bottomLeft" state="frozen"/>
      <selection pane="bottomLeft" activeCell="I21" sqref="I21:O21"/>
    </sheetView>
  </sheetViews>
  <sheetFormatPr defaultColWidth="15.54296875" defaultRowHeight="15" customHeight="1" x14ac:dyDescent="0.35"/>
  <cols>
    <col min="1" max="1" width="2.54296875" style="9" customWidth="1"/>
    <col min="2" max="2" width="6.453125" style="13" customWidth="1"/>
    <col min="3" max="4" width="6.453125" style="13" hidden="1" customWidth="1"/>
    <col min="5" max="5" width="17" style="9" customWidth="1"/>
    <col min="6" max="6" width="26.54296875" style="9" customWidth="1"/>
    <col min="7" max="7" width="26.453125" style="9" customWidth="1"/>
    <col min="8" max="8" width="15.54296875" style="9" customWidth="1"/>
    <col min="9" max="9" width="16.453125" style="9" customWidth="1"/>
    <col min="10" max="10" width="13.81640625" style="9" customWidth="1"/>
    <col min="11" max="11" width="18.54296875" style="9" customWidth="1"/>
    <col min="12" max="12" width="16" style="9" customWidth="1"/>
    <col min="13" max="13" width="16.453125" style="9" customWidth="1"/>
    <col min="14" max="14" width="18.453125" style="9" hidden="1" customWidth="1"/>
    <col min="15" max="15" width="15.08984375" style="9" customWidth="1"/>
    <col min="16" max="16" width="17.1796875" style="9" hidden="1" customWidth="1"/>
    <col min="17" max="17" width="17.54296875" style="45" hidden="1" customWidth="1"/>
    <col min="18" max="18" width="16.54296875" style="56" hidden="1" customWidth="1"/>
    <col min="19" max="20" width="0" style="44" hidden="1" customWidth="1"/>
    <col min="21" max="21" width="16.1796875" style="44" customWidth="1"/>
    <col min="22" max="22" width="15.54296875" style="44"/>
    <col min="23" max="23" width="15.90625" style="44" customWidth="1"/>
    <col min="24" max="24" width="0" style="44" hidden="1" customWidth="1"/>
    <col min="25" max="25" width="15.54296875" style="44"/>
    <col min="26" max="26" width="0" style="44" hidden="1" customWidth="1"/>
    <col min="27" max="30" width="15.54296875" style="44"/>
    <col min="31" max="31" width="15.81640625" style="44" customWidth="1"/>
    <col min="32" max="32" width="19.81640625" style="44" customWidth="1"/>
    <col min="33" max="33" width="26" style="44" customWidth="1"/>
    <col min="34" max="35" width="17.453125" style="44" customWidth="1"/>
    <col min="36" max="37" width="14.54296875" style="44" customWidth="1"/>
    <col min="38" max="38" width="14.453125" style="44" customWidth="1"/>
    <col min="39" max="39" width="14.81640625" style="44" customWidth="1"/>
    <col min="40" max="41" width="14.54296875" style="44" customWidth="1"/>
    <col min="42" max="42" width="15.453125" style="44" customWidth="1"/>
    <col min="43" max="43" width="14.54296875" style="44" customWidth="1"/>
    <col min="44" max="44" width="14.453125" style="44" customWidth="1"/>
    <col min="45" max="45" width="15" style="44" customWidth="1"/>
    <col min="46" max="46" width="14.453125" style="44" customWidth="1"/>
    <col min="47" max="47" width="14.54296875" style="44" customWidth="1"/>
    <col min="48" max="53" width="0" style="44" hidden="1" customWidth="1"/>
    <col min="54" max="54" width="13.54296875" style="44" customWidth="1"/>
    <col min="55" max="56" width="13.81640625" style="44" customWidth="1"/>
    <col min="57" max="57" width="12.54296875" style="44" customWidth="1"/>
    <col min="58" max="58" width="14.81640625" style="44" customWidth="1"/>
    <col min="59" max="59" width="13.453125" style="44" customWidth="1"/>
    <col min="60" max="60" width="41.81640625" style="132" customWidth="1"/>
    <col min="61" max="70" width="15.54296875" style="44"/>
    <col min="71" max="71" width="15.54296875" style="9"/>
    <col min="72" max="74" width="0" style="9" hidden="1" customWidth="1"/>
    <col min="75" max="16384" width="15.54296875" style="9"/>
  </cols>
  <sheetData>
    <row r="1" spans="2:74" ht="7.4" customHeight="1" thickBot="1" x14ac:dyDescent="0.4"/>
    <row r="2" spans="2:74" s="3" customFormat="1" ht="38" thickBot="1" x14ac:dyDescent="0.3">
      <c r="E2" s="281" t="str">
        <f>LOADER!$I$7</f>
        <v>Formular de înregistrare OMV SmartPass</v>
      </c>
      <c r="F2" s="282"/>
      <c r="G2" s="282"/>
      <c r="H2" s="282"/>
      <c r="I2" s="282"/>
      <c r="J2" s="282"/>
      <c r="K2" s="282"/>
      <c r="L2" s="282"/>
      <c r="M2" s="282"/>
      <c r="N2" s="282"/>
      <c r="O2" s="283"/>
      <c r="P2" s="179"/>
      <c r="Q2" s="179"/>
      <c r="R2" s="179"/>
      <c r="S2" s="179"/>
      <c r="T2" s="179"/>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133"/>
      <c r="BI2" s="42"/>
      <c r="BJ2" s="42"/>
      <c r="BK2" s="42"/>
      <c r="BL2" s="42"/>
      <c r="BM2" s="42"/>
      <c r="BN2" s="42"/>
      <c r="BO2" s="42"/>
      <c r="BP2" s="42"/>
      <c r="BQ2" s="42"/>
      <c r="BR2" s="42"/>
    </row>
    <row r="3" spans="2:74" s="3" customFormat="1" ht="7.4" customHeight="1" x14ac:dyDescent="0.3">
      <c r="E3" s="6"/>
      <c r="J3" s="4"/>
      <c r="L3" s="2"/>
      <c r="N3" s="5"/>
      <c r="Q3" s="41"/>
      <c r="R3" s="57"/>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133"/>
      <c r="BI3" s="42"/>
      <c r="BJ3" s="42"/>
      <c r="BK3" s="42"/>
      <c r="BL3" s="42"/>
      <c r="BM3" s="42"/>
      <c r="BN3" s="42"/>
      <c r="BO3" s="42"/>
      <c r="BP3" s="42"/>
      <c r="BQ3" s="42"/>
      <c r="BR3" s="42"/>
      <c r="BU3" s="3" t="s">
        <v>151</v>
      </c>
    </row>
    <row r="4" spans="2:74" s="3" customFormat="1" ht="20.149999999999999" customHeight="1" x14ac:dyDescent="0.3">
      <c r="B4" s="1"/>
      <c r="C4" s="1"/>
      <c r="D4" s="1"/>
      <c r="E4" s="341" t="str">
        <f>LOADER!$I$45</f>
        <v>Emitent card</v>
      </c>
      <c r="F4" s="341"/>
      <c r="G4" s="339" t="s">
        <v>2067</v>
      </c>
      <c r="H4" s="339"/>
      <c r="I4" s="339"/>
      <c r="J4" s="339"/>
      <c r="L4" s="2"/>
      <c r="N4" s="5"/>
      <c r="Q4" s="41"/>
      <c r="R4" s="57"/>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133"/>
      <c r="BI4" s="42"/>
      <c r="BJ4" s="42"/>
      <c r="BK4" s="42"/>
      <c r="BL4" s="42"/>
      <c r="BM4" s="42"/>
      <c r="BN4" s="42"/>
      <c r="BO4" s="42"/>
      <c r="BP4" s="42"/>
      <c r="BQ4" s="42"/>
      <c r="BR4" s="42"/>
      <c r="BU4" s="3" t="s">
        <v>40</v>
      </c>
      <c r="BV4" s="3" t="s">
        <v>429</v>
      </c>
    </row>
    <row r="5" spans="2:74" s="3" customFormat="1" ht="20.149999999999999" customHeight="1" x14ac:dyDescent="0.3">
      <c r="B5" s="1"/>
      <c r="C5" s="1"/>
      <c r="D5" s="1"/>
      <c r="E5" s="341" t="str">
        <f>LOADER!$I$44</f>
        <v>Limbă</v>
      </c>
      <c r="F5" s="341"/>
      <c r="G5" s="340" t="s">
        <v>2068</v>
      </c>
      <c r="H5" s="340"/>
      <c r="I5" s="340"/>
      <c r="J5" s="340"/>
      <c r="L5" s="2"/>
      <c r="N5" s="5"/>
      <c r="Q5" s="41"/>
      <c r="R5" s="57"/>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c r="BE5" s="42"/>
      <c r="BF5" s="42"/>
      <c r="BG5" s="42"/>
      <c r="BH5" s="133"/>
      <c r="BI5" s="42"/>
      <c r="BJ5" s="42"/>
      <c r="BK5" s="42"/>
      <c r="BL5" s="42"/>
      <c r="BM5" s="42"/>
      <c r="BN5" s="42"/>
      <c r="BO5" s="42"/>
      <c r="BP5" s="42"/>
      <c r="BQ5" s="42"/>
      <c r="BR5" s="42"/>
      <c r="BU5" s="3" t="s">
        <v>152</v>
      </c>
      <c r="BV5" s="3" t="s">
        <v>430</v>
      </c>
    </row>
    <row r="6" spans="2:74" s="3" customFormat="1" ht="7.4" customHeight="1" x14ac:dyDescent="0.3">
      <c r="B6" s="1"/>
      <c r="C6" s="1"/>
      <c r="D6" s="1"/>
      <c r="E6" s="60"/>
      <c r="F6" s="60"/>
      <c r="G6" s="60"/>
      <c r="H6" s="60"/>
      <c r="I6" s="60"/>
      <c r="J6" s="40"/>
      <c r="L6" s="2"/>
      <c r="N6" s="5"/>
      <c r="Q6" s="41"/>
      <c r="R6" s="57"/>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133"/>
      <c r="BI6" s="42"/>
      <c r="BJ6" s="42"/>
      <c r="BK6" s="42"/>
      <c r="BL6" s="42"/>
      <c r="BM6" s="42"/>
      <c r="BN6" s="42"/>
      <c r="BO6" s="42"/>
      <c r="BP6" s="42"/>
      <c r="BQ6" s="42"/>
      <c r="BR6" s="42"/>
      <c r="BU6" s="3" t="s">
        <v>158</v>
      </c>
    </row>
    <row r="7" spans="2:74" s="3" customFormat="1" ht="7.4" customHeight="1" x14ac:dyDescent="0.3">
      <c r="B7" s="1"/>
      <c r="C7" s="1"/>
      <c r="D7" s="1"/>
      <c r="E7" s="2"/>
      <c r="J7" s="4"/>
      <c r="L7" s="2"/>
      <c r="N7" s="5"/>
      <c r="Q7" s="41"/>
      <c r="R7" s="57"/>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133"/>
      <c r="BI7" s="42"/>
      <c r="BJ7" s="42"/>
      <c r="BK7" s="42"/>
      <c r="BL7" s="42"/>
      <c r="BM7" s="42"/>
      <c r="BN7" s="42"/>
      <c r="BO7" s="42"/>
      <c r="BP7" s="42"/>
      <c r="BQ7" s="42"/>
      <c r="BR7" s="42"/>
    </row>
    <row r="8" spans="2:74" s="3" customFormat="1" ht="15" customHeight="1" x14ac:dyDescent="0.3">
      <c r="B8" s="1"/>
      <c r="C8" s="1"/>
      <c r="D8" s="1"/>
      <c r="E8" s="290" t="str">
        <f>LOADER!$I$27</f>
        <v>Obligatoriu</v>
      </c>
      <c r="F8" s="291"/>
      <c r="G8" s="292"/>
      <c r="H8" s="52"/>
      <c r="I8" s="52"/>
      <c r="J8" s="52"/>
      <c r="K8" s="52"/>
      <c r="L8" s="51"/>
      <c r="M8" s="51"/>
      <c r="N8" s="51"/>
      <c r="O8" s="51"/>
      <c r="Q8" s="41"/>
      <c r="R8" s="57"/>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133"/>
      <c r="BI8" s="42"/>
      <c r="BJ8" s="42"/>
      <c r="BK8" s="42"/>
      <c r="BL8" s="42"/>
      <c r="BM8" s="42"/>
      <c r="BN8" s="42"/>
      <c r="BO8" s="42"/>
      <c r="BP8" s="42"/>
      <c r="BQ8" s="42"/>
      <c r="BR8" s="42"/>
    </row>
    <row r="9" spans="2:74" s="3" customFormat="1" ht="15" customHeight="1" x14ac:dyDescent="0.3">
      <c r="B9" s="1"/>
      <c r="C9" s="1"/>
      <c r="D9" s="1"/>
      <c r="E9" s="293" t="str">
        <f>LOADER!$I$28</f>
        <v>Opțional</v>
      </c>
      <c r="F9" s="294"/>
      <c r="G9" s="295"/>
      <c r="H9" s="52"/>
      <c r="I9" s="52"/>
      <c r="J9" s="52"/>
      <c r="K9" s="52"/>
      <c r="L9" s="52"/>
      <c r="M9" s="52"/>
      <c r="N9" s="52"/>
      <c r="O9" s="52"/>
      <c r="Q9" s="41"/>
      <c r="R9" s="57"/>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c r="BC9" s="42"/>
      <c r="BD9" s="42"/>
      <c r="BE9" s="42"/>
      <c r="BF9" s="42"/>
      <c r="BG9" s="42"/>
      <c r="BH9" s="133"/>
      <c r="BI9" s="42"/>
      <c r="BJ9" s="42"/>
      <c r="BK9" s="42"/>
      <c r="BL9" s="42"/>
      <c r="BM9" s="42"/>
      <c r="BN9" s="42"/>
      <c r="BO9" s="42"/>
      <c r="BP9" s="42"/>
      <c r="BQ9" s="42"/>
      <c r="BR9" s="42"/>
    </row>
    <row r="10" spans="2:74" s="3" customFormat="1" ht="15" customHeight="1" x14ac:dyDescent="0.3">
      <c r="B10" s="1"/>
      <c r="C10" s="1"/>
      <c r="D10" s="1"/>
      <c r="E10" s="296" t="str">
        <f>LOADER!$I$46</f>
        <v>Nu completați</v>
      </c>
      <c r="F10" s="297"/>
      <c r="G10" s="298"/>
      <c r="H10" s="52"/>
      <c r="I10" s="52"/>
      <c r="J10" s="52"/>
      <c r="K10" s="52"/>
      <c r="L10" s="52"/>
      <c r="M10" s="52"/>
      <c r="N10" s="52"/>
      <c r="O10" s="52"/>
      <c r="Q10" s="41"/>
      <c r="R10" s="57"/>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133"/>
      <c r="BI10" s="42"/>
      <c r="BJ10" s="42"/>
      <c r="BK10" s="42"/>
      <c r="BL10" s="42"/>
      <c r="BM10" s="42"/>
      <c r="BN10" s="42"/>
      <c r="BO10" s="42"/>
      <c r="BP10" s="42"/>
      <c r="BQ10" s="42"/>
      <c r="BR10" s="42"/>
    </row>
    <row r="11" spans="2:74" s="3" customFormat="1" ht="15" customHeight="1" x14ac:dyDescent="0.3">
      <c r="B11" s="1"/>
      <c r="C11" s="1"/>
      <c r="D11" s="1"/>
      <c r="E11" s="299" t="str">
        <f>LOADER!$I$58</f>
        <v>Obligatoriu pentru activarea taxelor în Germania</v>
      </c>
      <c r="F11" s="300"/>
      <c r="G11" s="301"/>
      <c r="H11" s="52"/>
      <c r="I11" s="52"/>
      <c r="J11" s="52"/>
      <c r="K11" s="52"/>
      <c r="L11" s="52"/>
      <c r="M11" s="52"/>
      <c r="N11" s="52"/>
      <c r="O11" s="52"/>
      <c r="Q11" s="41"/>
      <c r="R11" s="57"/>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2"/>
      <c r="BB11" s="42"/>
      <c r="BC11" s="42"/>
      <c r="BD11" s="42"/>
      <c r="BE11" s="42"/>
      <c r="BF11" s="42"/>
      <c r="BG11" s="42"/>
      <c r="BH11" s="133"/>
      <c r="BI11" s="42"/>
      <c r="BJ11" s="42"/>
      <c r="BK11" s="42"/>
      <c r="BL11" s="42"/>
      <c r="BM11" s="42"/>
      <c r="BN11" s="42"/>
      <c r="BO11" s="42"/>
      <c r="BP11" s="42"/>
      <c r="BQ11" s="42"/>
      <c r="BR11" s="42"/>
    </row>
    <row r="12" spans="2:74" s="3" customFormat="1" ht="15" customHeight="1" x14ac:dyDescent="0.3">
      <c r="B12" s="1"/>
      <c r="C12" s="1"/>
      <c r="D12" s="1"/>
      <c r="E12" s="350" t="str">
        <f>LOADER!$I$133</f>
        <v xml:space="preserve">Obligatoriu pentru activarea taxelor în Italia </v>
      </c>
      <c r="F12" s="351"/>
      <c r="G12" s="352"/>
      <c r="H12" s="52"/>
      <c r="I12" s="52"/>
      <c r="J12" s="52"/>
      <c r="K12" s="52"/>
      <c r="L12" s="52"/>
      <c r="M12" s="52"/>
      <c r="N12" s="52"/>
      <c r="O12" s="52"/>
      <c r="Q12" s="41"/>
      <c r="R12" s="57"/>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42"/>
      <c r="AZ12" s="42"/>
      <c r="BA12" s="42"/>
      <c r="BB12" s="42"/>
      <c r="BC12" s="42"/>
      <c r="BD12" s="42"/>
      <c r="BE12" s="42"/>
      <c r="BF12" s="42"/>
      <c r="BG12" s="42"/>
      <c r="BH12" s="133"/>
      <c r="BI12" s="42"/>
      <c r="BJ12" s="42"/>
      <c r="BK12" s="42"/>
      <c r="BL12" s="42"/>
      <c r="BM12" s="42"/>
      <c r="BN12" s="42"/>
      <c r="BO12" s="42"/>
      <c r="BP12" s="42"/>
      <c r="BQ12" s="42"/>
      <c r="BR12" s="42"/>
    </row>
    <row r="13" spans="2:74" s="3" customFormat="1" ht="15" customHeight="1" x14ac:dyDescent="0.3">
      <c r="B13" s="1"/>
      <c r="C13" s="1"/>
      <c r="D13" s="1"/>
      <c r="E13" s="321" t="str">
        <f>LOADER!I147</f>
        <v>Opțional (necesar în cazul lipsei subgrupului de vehicule)</v>
      </c>
      <c r="F13" s="322"/>
      <c r="G13" s="323"/>
      <c r="H13" s="52"/>
      <c r="I13" s="52"/>
      <c r="J13" s="52"/>
      <c r="K13" s="52"/>
      <c r="L13" s="52"/>
      <c r="M13" s="52"/>
      <c r="N13" s="52"/>
      <c r="O13" s="52"/>
      <c r="Q13" s="41"/>
      <c r="R13" s="57"/>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2"/>
      <c r="BH13" s="133"/>
      <c r="BI13" s="42"/>
      <c r="BJ13" s="42"/>
      <c r="BK13" s="42"/>
      <c r="BL13" s="42"/>
      <c r="BM13" s="42"/>
      <c r="BN13" s="42"/>
      <c r="BO13" s="42"/>
      <c r="BP13" s="42"/>
      <c r="BQ13" s="42"/>
      <c r="BR13" s="42"/>
    </row>
    <row r="14" spans="2:74" s="3" customFormat="1" ht="15" customHeight="1" x14ac:dyDescent="0.3">
      <c r="B14" s="1"/>
      <c r="C14" s="1"/>
      <c r="D14" s="1"/>
      <c r="E14" s="328" t="str">
        <f>LOADER!$I$168</f>
        <v>Obligatoriu pentru activarea taxelor în Ungaria</v>
      </c>
      <c r="F14" s="329"/>
      <c r="G14" s="330"/>
      <c r="H14" s="52"/>
      <c r="I14" s="52"/>
      <c r="J14" s="52"/>
      <c r="K14" s="52"/>
      <c r="L14" s="52"/>
      <c r="M14" s="52"/>
      <c r="N14" s="52"/>
      <c r="O14" s="52"/>
      <c r="Q14" s="41"/>
      <c r="R14" s="57"/>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133"/>
      <c r="BI14" s="42"/>
      <c r="BJ14" s="42"/>
      <c r="BK14" s="42"/>
      <c r="BL14" s="42"/>
      <c r="BM14" s="42"/>
      <c r="BN14" s="42"/>
      <c r="BO14" s="42"/>
      <c r="BP14" s="42"/>
      <c r="BQ14" s="42"/>
      <c r="BR14" s="42"/>
    </row>
    <row r="15" spans="2:74" s="3" customFormat="1" ht="15" customHeight="1" x14ac:dyDescent="0.3">
      <c r="B15" s="1"/>
      <c r="C15" s="1"/>
      <c r="D15" s="1"/>
      <c r="E15" s="325" t="str">
        <f>LOADER!$I$169</f>
        <v>Obligatoriu pentru abonamentele din Germania și/sau Ungaria</v>
      </c>
      <c r="F15" s="326"/>
      <c r="G15" s="327"/>
      <c r="H15" s="52"/>
      <c r="I15" s="52"/>
      <c r="J15" s="52"/>
      <c r="K15" s="52"/>
      <c r="L15" s="52"/>
      <c r="M15" s="52"/>
      <c r="N15" s="52"/>
      <c r="O15" s="52"/>
      <c r="Q15" s="41"/>
      <c r="R15" s="57"/>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133"/>
      <c r="BI15" s="42"/>
      <c r="BJ15" s="42"/>
      <c r="BK15" s="42"/>
      <c r="BL15" s="42"/>
      <c r="BM15" s="42"/>
      <c r="BN15" s="42"/>
      <c r="BO15" s="42"/>
      <c r="BP15" s="42"/>
      <c r="BQ15" s="42"/>
      <c r="BR15" s="42"/>
    </row>
    <row r="16" spans="2:74" s="3" customFormat="1" ht="15" customHeight="1" x14ac:dyDescent="0.3">
      <c r="B16" s="1"/>
      <c r="C16" s="1"/>
      <c r="D16" s="1"/>
      <c r="J16" s="4"/>
      <c r="L16" s="2"/>
      <c r="N16" s="5"/>
      <c r="Q16" s="41"/>
      <c r="R16" s="57"/>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133"/>
      <c r="BI16" s="42"/>
      <c r="BJ16" s="42"/>
      <c r="BK16" s="42"/>
      <c r="BL16" s="42"/>
      <c r="BM16" s="42"/>
      <c r="BN16" s="42"/>
      <c r="BO16" s="42"/>
      <c r="BP16" s="42"/>
      <c r="BQ16" s="42"/>
      <c r="BR16" s="42"/>
    </row>
    <row r="17" spans="2:71" s="3" customFormat="1" ht="7.4" customHeight="1" thickBot="1" x14ac:dyDescent="0.35">
      <c r="B17" s="1"/>
      <c r="C17" s="1"/>
      <c r="D17" s="1"/>
      <c r="E17" s="2"/>
      <c r="J17" s="4"/>
      <c r="L17" s="2"/>
      <c r="N17" s="5"/>
      <c r="Q17" s="41"/>
      <c r="R17" s="57"/>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133"/>
      <c r="BI17" s="42"/>
      <c r="BJ17" s="42"/>
      <c r="BK17" s="42"/>
      <c r="BL17" s="42"/>
      <c r="BM17" s="42"/>
      <c r="BN17" s="42"/>
      <c r="BO17" s="42"/>
      <c r="BP17" s="42"/>
      <c r="BQ17" s="42"/>
      <c r="BR17" s="42"/>
    </row>
    <row r="18" spans="2:71" s="7" customFormat="1" ht="25.4" customHeight="1" thickBot="1" x14ac:dyDescent="0.3">
      <c r="B18" s="20"/>
      <c r="C18" s="20"/>
      <c r="D18" s="20"/>
      <c r="E18" s="262" t="str">
        <f>LOADER!$I$19</f>
        <v>Informațiile Companiei</v>
      </c>
      <c r="F18" s="263"/>
      <c r="G18" s="263"/>
      <c r="H18" s="263"/>
      <c r="I18" s="263"/>
      <c r="J18" s="263"/>
      <c r="K18" s="263"/>
      <c r="L18" s="263"/>
      <c r="M18" s="263"/>
      <c r="N18" s="263"/>
      <c r="O18" s="264"/>
      <c r="P18" s="180"/>
      <c r="Q18" s="180"/>
      <c r="R18" s="180"/>
      <c r="S18" s="180"/>
      <c r="T18" s="180"/>
      <c r="U18" s="42"/>
      <c r="V18" s="43"/>
      <c r="W18" s="42"/>
      <c r="X18" s="42"/>
      <c r="Y18" s="42"/>
      <c r="Z18" s="180"/>
      <c r="AA18" s="43"/>
      <c r="AB18" s="43"/>
      <c r="AC18" s="43"/>
      <c r="AD18" s="43"/>
      <c r="AE18" s="43"/>
      <c r="AF18" s="43"/>
      <c r="AG18" s="43"/>
      <c r="AH18" s="43"/>
      <c r="AI18" s="43"/>
      <c r="AJ18" s="43"/>
      <c r="AK18" s="43"/>
      <c r="AL18" s="43"/>
      <c r="AM18" s="43"/>
      <c r="AN18" s="43"/>
      <c r="AO18" s="43"/>
      <c r="AP18" s="43"/>
      <c r="AQ18" s="43"/>
      <c r="AR18" s="43"/>
      <c r="AS18" s="43"/>
      <c r="AT18" s="43"/>
      <c r="AU18" s="43"/>
      <c r="AV18" s="43"/>
      <c r="AW18" s="43"/>
      <c r="AX18" s="43"/>
      <c r="AY18" s="43"/>
      <c r="AZ18" s="43"/>
      <c r="BA18" s="43"/>
      <c r="BB18" s="43"/>
      <c r="BC18" s="43"/>
      <c r="BD18" s="43"/>
      <c r="BE18" s="43"/>
      <c r="BF18" s="43"/>
      <c r="BG18" s="43"/>
      <c r="BH18" s="134"/>
      <c r="BI18" s="43"/>
      <c r="BJ18" s="43"/>
      <c r="BK18" s="43"/>
      <c r="BL18" s="43"/>
      <c r="BM18" s="43"/>
      <c r="BN18" s="43"/>
      <c r="BO18" s="43"/>
      <c r="BP18" s="43"/>
      <c r="BQ18" s="43"/>
      <c r="BR18" s="43"/>
    </row>
    <row r="19" spans="2:71" s="3" customFormat="1" ht="7.4" customHeight="1" thickBot="1" x14ac:dyDescent="0.35">
      <c r="B19" s="66"/>
      <c r="C19" s="66"/>
      <c r="D19" s="66"/>
      <c r="E19" s="2"/>
      <c r="J19" s="4"/>
      <c r="L19" s="2"/>
      <c r="N19" s="5"/>
      <c r="Q19" s="42"/>
      <c r="R19" s="58"/>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133"/>
      <c r="BI19" s="42"/>
      <c r="BJ19" s="42"/>
      <c r="BK19" s="42"/>
      <c r="BL19" s="42"/>
      <c r="BM19" s="42"/>
      <c r="BN19" s="42"/>
      <c r="BO19" s="42"/>
      <c r="BP19" s="42"/>
      <c r="BQ19" s="42"/>
      <c r="BR19" s="42"/>
    </row>
    <row r="20" spans="2:71" ht="15" hidden="1" customHeight="1" thickBot="1" x14ac:dyDescent="0.4">
      <c r="B20" s="64"/>
      <c r="C20" s="64"/>
      <c r="D20" s="64"/>
      <c r="E20" s="336" t="str">
        <f>LOADER!$D$15</f>
        <v>Tip companie</v>
      </c>
      <c r="F20" s="337"/>
      <c r="G20" s="337"/>
      <c r="H20" s="337"/>
      <c r="I20" s="337"/>
      <c r="J20" s="337"/>
      <c r="K20" s="338"/>
      <c r="L20" s="344"/>
      <c r="M20" s="345"/>
      <c r="N20" s="345"/>
      <c r="O20" s="345"/>
      <c r="P20" s="345"/>
      <c r="Q20" s="345"/>
      <c r="R20" s="345"/>
      <c r="S20" s="345"/>
      <c r="T20" s="345"/>
      <c r="U20" s="345"/>
      <c r="V20" s="345"/>
      <c r="W20" s="345"/>
      <c r="X20" s="345"/>
      <c r="Y20" s="345"/>
      <c r="Z20" s="345"/>
      <c r="AA20" s="345"/>
      <c r="AB20" s="345"/>
      <c r="AC20" s="345"/>
      <c r="AD20" s="345"/>
      <c r="AE20" s="345"/>
      <c r="AF20" s="345"/>
      <c r="AG20" s="345"/>
      <c r="AH20" s="346"/>
      <c r="AI20" s="203"/>
    </row>
    <row r="21" spans="2:71" ht="15" customHeight="1" x14ac:dyDescent="0.35">
      <c r="B21" s="64"/>
      <c r="C21" s="64"/>
      <c r="D21" s="64"/>
      <c r="E21" s="255" t="str">
        <f>LOADER!$I$59</f>
        <v>Nume companie / Nume și prenume</v>
      </c>
      <c r="F21" s="256"/>
      <c r="G21" s="256"/>
      <c r="H21" s="324"/>
      <c r="I21" s="347"/>
      <c r="J21" s="348"/>
      <c r="K21" s="348"/>
      <c r="L21" s="348"/>
      <c r="M21" s="348"/>
      <c r="N21" s="348"/>
      <c r="O21" s="349"/>
      <c r="P21" s="186"/>
      <c r="Q21" s="186"/>
      <c r="R21" s="186"/>
      <c r="S21" s="186"/>
      <c r="T21" s="186"/>
      <c r="Z21" s="178"/>
    </row>
    <row r="22" spans="2:71" ht="15" customHeight="1" x14ac:dyDescent="0.35">
      <c r="B22" s="64"/>
      <c r="C22" s="64"/>
      <c r="D22" s="64"/>
      <c r="E22" s="258" t="str">
        <f>LOADER!$I$60</f>
        <v>Țară de rezidență a companiei</v>
      </c>
      <c r="F22" s="259"/>
      <c r="G22" s="259"/>
      <c r="H22" s="260"/>
      <c r="I22" s="249"/>
      <c r="J22" s="250"/>
      <c r="K22" s="250"/>
      <c r="L22" s="250"/>
      <c r="M22" s="250"/>
      <c r="N22" s="250"/>
      <c r="O22" s="251"/>
      <c r="P22" s="178"/>
      <c r="Q22" s="178"/>
      <c r="R22" s="178"/>
      <c r="S22" s="178"/>
      <c r="T22" s="178"/>
      <c r="Z22" s="178"/>
    </row>
    <row r="23" spans="2:71" ht="15" customHeight="1" x14ac:dyDescent="0.35">
      <c r="B23" s="64"/>
      <c r="C23" s="64"/>
      <c r="D23" s="64"/>
      <c r="E23" s="258" t="str">
        <f>LOADER!$I$61</f>
        <v>Tip de identificare fiscală</v>
      </c>
      <c r="F23" s="259"/>
      <c r="G23" s="259"/>
      <c r="H23" s="260"/>
      <c r="I23" s="249"/>
      <c r="J23" s="250"/>
      <c r="K23" s="250"/>
      <c r="L23" s="250"/>
      <c r="M23" s="250"/>
      <c r="N23" s="250"/>
      <c r="O23" s="251"/>
      <c r="P23" s="178"/>
      <c r="Q23" s="178"/>
      <c r="R23" s="178"/>
      <c r="S23" s="178"/>
      <c r="T23" s="178"/>
      <c r="Z23" s="178"/>
    </row>
    <row r="24" spans="2:71" ht="16.399999999999999" customHeight="1" x14ac:dyDescent="0.35">
      <c r="B24" s="64"/>
      <c r="C24" s="64"/>
      <c r="D24" s="64"/>
      <c r="E24" s="258" t="str">
        <f>LOADER!$I$62</f>
        <v>Număr fiscal al companiei / CUI</v>
      </c>
      <c r="F24" s="259"/>
      <c r="G24" s="259"/>
      <c r="H24" s="260"/>
      <c r="I24" s="249"/>
      <c r="J24" s="250"/>
      <c r="K24" s="250"/>
      <c r="L24" s="250"/>
      <c r="M24" s="250"/>
      <c r="N24" s="250"/>
      <c r="O24" s="251"/>
      <c r="P24" s="178"/>
      <c r="Q24" s="178"/>
      <c r="R24" s="178"/>
      <c r="S24" s="178"/>
      <c r="T24" s="178"/>
      <c r="U24" s="44" t="str">
        <f>LOADER!$I$110</f>
        <v>de exemplu RO0123456789</v>
      </c>
      <c r="Z24" s="178"/>
    </row>
    <row r="25" spans="2:71" ht="16.399999999999999" customHeight="1" x14ac:dyDescent="0.35">
      <c r="B25" s="64"/>
      <c r="C25" s="64"/>
      <c r="D25" s="64"/>
      <c r="E25" s="258" t="str">
        <f>LOADER!$I$175</f>
        <v>CUI (necesar pentru abonamentul cu taxă CZ și/sau SK)</v>
      </c>
      <c r="F25" s="259"/>
      <c r="G25" s="259"/>
      <c r="H25" s="261"/>
      <c r="I25" s="249"/>
      <c r="J25" s="250"/>
      <c r="K25" s="250"/>
      <c r="L25" s="250"/>
      <c r="M25" s="250"/>
      <c r="N25" s="250"/>
      <c r="O25" s="251"/>
      <c r="P25" s="178"/>
      <c r="Q25" s="178"/>
      <c r="R25" s="178"/>
      <c r="S25" s="178"/>
      <c r="T25" s="178"/>
      <c r="U25" s="44" t="str">
        <f>LOADER!$I$176</f>
        <v>NN - NNNNNNNNNN</v>
      </c>
      <c r="Z25" s="178"/>
    </row>
    <row r="26" spans="2:71" ht="16.399999999999999" customHeight="1" x14ac:dyDescent="0.35">
      <c r="B26" s="64"/>
      <c r="C26" s="64"/>
      <c r="D26" s="64"/>
      <c r="E26" s="258" t="str">
        <f>LOADER!$I$112</f>
        <v>Număr Licență Comunitară</v>
      </c>
      <c r="F26" s="259"/>
      <c r="G26" s="259"/>
      <c r="H26" s="260"/>
      <c r="I26" s="284"/>
      <c r="J26" s="285"/>
      <c r="K26" s="285"/>
      <c r="L26" s="285"/>
      <c r="M26" s="285"/>
      <c r="N26" s="285"/>
      <c r="O26" s="286"/>
      <c r="P26" s="181"/>
      <c r="Q26" s="181"/>
      <c r="R26" s="181"/>
      <c r="S26" s="181"/>
      <c r="T26" s="181"/>
      <c r="Z26" s="181"/>
    </row>
    <row r="27" spans="2:71" ht="16.399999999999999" customHeight="1" x14ac:dyDescent="0.35">
      <c r="B27" s="64"/>
      <c r="C27" s="64"/>
      <c r="D27" s="64"/>
      <c r="E27" s="258" t="str">
        <f>LOADER!$I$113</f>
        <v>Data eliberare licență</v>
      </c>
      <c r="F27" s="259"/>
      <c r="G27" s="259"/>
      <c r="H27" s="260"/>
      <c r="I27" s="284"/>
      <c r="J27" s="285"/>
      <c r="K27" s="285"/>
      <c r="L27" s="285"/>
      <c r="M27" s="285"/>
      <c r="N27" s="285"/>
      <c r="O27" s="286"/>
      <c r="P27" s="181"/>
      <c r="Q27" s="181"/>
      <c r="R27" s="181"/>
      <c r="S27" s="181"/>
      <c r="T27" s="181"/>
      <c r="U27" s="44" t="str">
        <f>LOADER!$I$57</f>
        <v>ZZ/LL/AAAA</v>
      </c>
      <c r="Z27" s="181"/>
    </row>
    <row r="28" spans="2:71" ht="16.399999999999999" customHeight="1" thickBot="1" x14ac:dyDescent="0.4">
      <c r="B28" s="64"/>
      <c r="C28" s="64"/>
      <c r="D28" s="64"/>
      <c r="E28" s="265" t="str">
        <f>LOADER!$I$114</f>
        <v>Data expirare licență</v>
      </c>
      <c r="F28" s="266"/>
      <c r="G28" s="266"/>
      <c r="H28" s="277"/>
      <c r="I28" s="287"/>
      <c r="J28" s="288"/>
      <c r="K28" s="288"/>
      <c r="L28" s="288"/>
      <c r="M28" s="288"/>
      <c r="N28" s="288"/>
      <c r="O28" s="289"/>
      <c r="P28" s="182"/>
      <c r="Q28" s="182"/>
      <c r="R28" s="182"/>
      <c r="S28" s="182"/>
      <c r="T28" s="182"/>
      <c r="U28" s="44" t="str">
        <f>LOADER!$I$57</f>
        <v>ZZ/LL/AAAA</v>
      </c>
      <c r="Z28" s="182"/>
    </row>
    <row r="29" spans="2:71" ht="7.4" customHeight="1" thickBot="1" x14ac:dyDescent="0.4">
      <c r="B29" s="64"/>
      <c r="C29" s="64"/>
      <c r="D29" s="64"/>
      <c r="E29" s="10"/>
      <c r="F29" s="11"/>
      <c r="G29" s="11"/>
      <c r="H29" s="11"/>
      <c r="I29" s="192"/>
      <c r="J29" s="193"/>
      <c r="K29" s="192"/>
      <c r="L29" s="192"/>
      <c r="M29" s="192"/>
      <c r="N29" s="8"/>
      <c r="O29" s="194"/>
      <c r="P29" s="8"/>
      <c r="Q29" s="44"/>
      <c r="R29" s="59"/>
    </row>
    <row r="30" spans="2:71" s="7" customFormat="1" ht="25.4" customHeight="1" thickBot="1" x14ac:dyDescent="0.4">
      <c r="B30" s="65"/>
      <c r="C30" s="65"/>
      <c r="D30" s="65"/>
      <c r="E30" s="262" t="str">
        <f>LOADER!$I$121</f>
        <v>Date Reprezentant Legal</v>
      </c>
      <c r="F30" s="263"/>
      <c r="G30" s="263"/>
      <c r="H30" s="263"/>
      <c r="I30" s="263"/>
      <c r="J30" s="263"/>
      <c r="K30" s="263"/>
      <c r="L30" s="263"/>
      <c r="M30" s="263"/>
      <c r="N30" s="263"/>
      <c r="O30" s="264"/>
      <c r="P30" s="180"/>
      <c r="Q30" s="180"/>
      <c r="R30" s="180"/>
      <c r="S30" s="180"/>
      <c r="T30" s="180"/>
      <c r="U30" s="44"/>
      <c r="V30" s="43"/>
      <c r="W30" s="44"/>
      <c r="X30" s="44"/>
      <c r="Y30" s="44"/>
      <c r="Z30" s="44"/>
      <c r="AA30" s="44"/>
      <c r="AB30" s="44"/>
      <c r="AC30" s="43"/>
      <c r="AD30" s="43"/>
      <c r="AE30" s="43"/>
      <c r="AF30" s="43"/>
      <c r="AG30" s="43"/>
      <c r="AH30" s="43"/>
      <c r="AI30" s="43"/>
      <c r="AJ30" s="43"/>
      <c r="AK30" s="43"/>
      <c r="AL30" s="43"/>
      <c r="AM30" s="43"/>
      <c r="AN30" s="43"/>
      <c r="AO30" s="43"/>
      <c r="AP30" s="43"/>
      <c r="AQ30" s="43"/>
      <c r="AR30" s="43"/>
      <c r="AS30" s="43"/>
      <c r="AT30" s="43"/>
      <c r="AU30" s="43"/>
      <c r="AV30" s="43"/>
      <c r="AW30" s="43"/>
      <c r="AX30" s="43"/>
      <c r="AY30" s="43"/>
      <c r="AZ30" s="43"/>
      <c r="BA30" s="43"/>
      <c r="BB30" s="43"/>
      <c r="BC30" s="43"/>
      <c r="BD30" s="43"/>
      <c r="BE30" s="43"/>
      <c r="BF30" s="43"/>
      <c r="BG30" s="43"/>
      <c r="BH30" s="134"/>
      <c r="BI30" s="43"/>
      <c r="BJ30" s="43"/>
      <c r="BK30" s="43"/>
      <c r="BL30" s="43"/>
      <c r="BM30" s="43"/>
      <c r="BN30" s="43"/>
      <c r="BO30" s="43"/>
      <c r="BP30" s="43"/>
      <c r="BQ30" s="43"/>
      <c r="BR30" s="43"/>
      <c r="BS30" s="43"/>
    </row>
    <row r="31" spans="2:71" ht="7.4" customHeight="1" thickBot="1" x14ac:dyDescent="0.4">
      <c r="B31" s="64"/>
      <c r="C31" s="64"/>
      <c r="D31" s="64"/>
      <c r="E31" s="10"/>
      <c r="F31" s="11"/>
      <c r="G31" s="11"/>
      <c r="H31" s="11"/>
      <c r="I31" s="11"/>
      <c r="J31" s="11"/>
      <c r="K31" s="12"/>
      <c r="L31" s="11"/>
      <c r="M31" s="11"/>
      <c r="N31" s="11"/>
      <c r="O31" s="8"/>
      <c r="Q31" s="8"/>
      <c r="R31" s="44"/>
      <c r="S31" s="59"/>
      <c r="BS31" s="44"/>
    </row>
    <row r="32" spans="2:71" ht="15" customHeight="1" x14ac:dyDescent="0.35">
      <c r="B32" s="64"/>
      <c r="C32" s="64"/>
      <c r="D32" s="64"/>
      <c r="E32" s="255" t="str">
        <f>LOADER!$I$115</f>
        <v>Prenume Reprezentant Legal</v>
      </c>
      <c r="F32" s="256"/>
      <c r="G32" s="256"/>
      <c r="H32" s="257"/>
      <c r="I32" s="302"/>
      <c r="J32" s="303"/>
      <c r="K32" s="303"/>
      <c r="L32" s="303"/>
      <c r="M32" s="303"/>
      <c r="N32" s="303"/>
      <c r="O32" s="304"/>
      <c r="P32" s="183"/>
      <c r="Q32" s="183"/>
      <c r="R32" s="183"/>
      <c r="S32" s="183"/>
      <c r="T32" s="183"/>
      <c r="Z32" s="183"/>
      <c r="BS32" s="44"/>
    </row>
    <row r="33" spans="2:71" ht="15" customHeight="1" x14ac:dyDescent="0.35">
      <c r="B33" s="64"/>
      <c r="C33" s="64"/>
      <c r="D33" s="64"/>
      <c r="E33" s="258" t="str">
        <f>LOADER!$I$116</f>
        <v>Nume Reprezentant Legal</v>
      </c>
      <c r="F33" s="259"/>
      <c r="G33" s="259"/>
      <c r="H33" s="261"/>
      <c r="I33" s="268"/>
      <c r="J33" s="269"/>
      <c r="K33" s="269"/>
      <c r="L33" s="269"/>
      <c r="M33" s="269"/>
      <c r="N33" s="269"/>
      <c r="O33" s="270"/>
      <c r="P33" s="184"/>
      <c r="Q33" s="184"/>
      <c r="R33" s="184"/>
      <c r="S33" s="184"/>
      <c r="T33" s="184"/>
      <c r="Z33" s="184"/>
      <c r="BS33" s="44"/>
    </row>
    <row r="34" spans="2:71" ht="15" customHeight="1" x14ac:dyDescent="0.35">
      <c r="B34" s="64"/>
      <c r="C34" s="64"/>
      <c r="D34" s="64"/>
      <c r="E34" s="258" t="str">
        <f>LOADER!$I$117</f>
        <v>Funcția</v>
      </c>
      <c r="F34" s="259"/>
      <c r="G34" s="259"/>
      <c r="H34" s="261"/>
      <c r="I34" s="268"/>
      <c r="J34" s="269"/>
      <c r="K34" s="269"/>
      <c r="L34" s="269"/>
      <c r="M34" s="269"/>
      <c r="N34" s="269"/>
      <c r="O34" s="270"/>
      <c r="P34" s="184"/>
      <c r="Q34" s="184"/>
      <c r="R34" s="184"/>
      <c r="S34" s="184"/>
      <c r="T34" s="184"/>
      <c r="Z34" s="184"/>
      <c r="BS34" s="44"/>
    </row>
    <row r="35" spans="2:71" ht="15" customHeight="1" x14ac:dyDescent="0.35">
      <c r="B35" s="64"/>
      <c r="C35" s="64"/>
      <c r="D35" s="64"/>
      <c r="E35" s="258" t="str">
        <f>LOADER!$I$118</f>
        <v>Data nașterii</v>
      </c>
      <c r="F35" s="259"/>
      <c r="G35" s="259"/>
      <c r="H35" s="261"/>
      <c r="I35" s="318"/>
      <c r="J35" s="319"/>
      <c r="K35" s="319"/>
      <c r="L35" s="319"/>
      <c r="M35" s="319"/>
      <c r="N35" s="319"/>
      <c r="O35" s="320"/>
      <c r="P35" s="184"/>
      <c r="Q35" s="184"/>
      <c r="R35" s="184"/>
      <c r="S35" s="184"/>
      <c r="T35" s="184"/>
      <c r="U35" s="44" t="str">
        <f>LOADER!$I$57</f>
        <v>ZZ/LL/AAAA</v>
      </c>
      <c r="Z35" s="184"/>
      <c r="BS35" s="44"/>
    </row>
    <row r="36" spans="2:71" ht="15" customHeight="1" x14ac:dyDescent="0.35">
      <c r="B36" s="64"/>
      <c r="C36" s="64"/>
      <c r="D36" s="64"/>
      <c r="E36" s="258" t="str">
        <f>LOADER!$I$119</f>
        <v>Locul nașterii</v>
      </c>
      <c r="F36" s="259"/>
      <c r="G36" s="259"/>
      <c r="H36" s="261"/>
      <c r="I36" s="268"/>
      <c r="J36" s="269"/>
      <c r="K36" s="269"/>
      <c r="L36" s="269"/>
      <c r="M36" s="269"/>
      <c r="N36" s="269"/>
      <c r="O36" s="270"/>
      <c r="P36" s="184"/>
      <c r="Q36" s="184"/>
      <c r="R36" s="184"/>
      <c r="S36" s="184"/>
      <c r="T36" s="184"/>
      <c r="Z36" s="184"/>
      <c r="BS36" s="44"/>
    </row>
    <row r="37" spans="2:71" ht="15" customHeight="1" x14ac:dyDescent="0.35">
      <c r="B37" s="64"/>
      <c r="C37" s="64"/>
      <c r="D37" s="64"/>
      <c r="E37" s="258" t="str">
        <f>LOADER!$I$120</f>
        <v>Țara natală</v>
      </c>
      <c r="F37" s="259"/>
      <c r="G37" s="259"/>
      <c r="H37" s="261"/>
      <c r="I37" s="268"/>
      <c r="J37" s="269"/>
      <c r="K37" s="269"/>
      <c r="L37" s="269"/>
      <c r="M37" s="269"/>
      <c r="N37" s="269"/>
      <c r="O37" s="270"/>
      <c r="P37" s="184"/>
      <c r="Q37" s="184"/>
      <c r="R37" s="184"/>
      <c r="S37" s="184"/>
      <c r="T37" s="184"/>
      <c r="Z37" s="184"/>
      <c r="AK37" s="93"/>
      <c r="BS37" s="44"/>
    </row>
    <row r="38" spans="2:71" ht="15" customHeight="1" x14ac:dyDescent="0.35">
      <c r="B38" s="64"/>
      <c r="C38" s="64"/>
      <c r="D38" s="64"/>
      <c r="E38" s="258" t="str">
        <f>LOADER!$I$64</f>
        <v>Stradă și număr</v>
      </c>
      <c r="F38" s="259"/>
      <c r="G38" s="259"/>
      <c r="H38" s="261"/>
      <c r="I38" s="268"/>
      <c r="J38" s="269"/>
      <c r="K38" s="269"/>
      <c r="L38" s="269"/>
      <c r="M38" s="269"/>
      <c r="N38" s="269"/>
      <c r="O38" s="270"/>
      <c r="P38" s="184"/>
      <c r="Q38" s="184"/>
      <c r="R38" s="184"/>
      <c r="S38" s="184"/>
      <c r="T38" s="184"/>
      <c r="Z38" s="184"/>
      <c r="AK38" s="94"/>
      <c r="BS38" s="44"/>
    </row>
    <row r="39" spans="2:71" ht="15" customHeight="1" x14ac:dyDescent="0.35">
      <c r="B39" s="64"/>
      <c r="C39" s="64"/>
      <c r="D39" s="64"/>
      <c r="E39" s="258" t="str">
        <f>LOADER!$D$30</f>
        <v>Cod poștal</v>
      </c>
      <c r="F39" s="259"/>
      <c r="G39" s="259"/>
      <c r="H39" s="261"/>
      <c r="I39" s="268"/>
      <c r="J39" s="269"/>
      <c r="K39" s="269"/>
      <c r="L39" s="269"/>
      <c r="M39" s="269"/>
      <c r="N39" s="269"/>
      <c r="O39" s="270"/>
      <c r="P39" s="184"/>
      <c r="Q39" s="184"/>
      <c r="R39" s="184"/>
      <c r="S39" s="184"/>
      <c r="T39" s="184"/>
      <c r="Z39" s="184"/>
      <c r="BS39" s="44"/>
    </row>
    <row r="40" spans="2:71" ht="15" customHeight="1" x14ac:dyDescent="0.35">
      <c r="B40" s="64"/>
      <c r="C40" s="64"/>
      <c r="D40" s="64"/>
      <c r="E40" s="258" t="str">
        <f>LOADER!$D$37</f>
        <v>Oraș</v>
      </c>
      <c r="F40" s="259"/>
      <c r="G40" s="259"/>
      <c r="H40" s="261"/>
      <c r="I40" s="268"/>
      <c r="J40" s="269"/>
      <c r="K40" s="269"/>
      <c r="L40" s="269"/>
      <c r="M40" s="269"/>
      <c r="N40" s="269"/>
      <c r="O40" s="270"/>
      <c r="P40" s="184"/>
      <c r="Q40" s="184"/>
      <c r="R40" s="184"/>
      <c r="S40" s="184"/>
      <c r="T40" s="184"/>
      <c r="Z40" s="184"/>
      <c r="AJ40" s="43"/>
      <c r="BS40" s="44"/>
    </row>
    <row r="41" spans="2:71" ht="15" customHeight="1" thickBot="1" x14ac:dyDescent="0.4">
      <c r="B41" s="64"/>
      <c r="C41" s="64"/>
      <c r="D41" s="64"/>
      <c r="E41" s="265" t="str">
        <f>LOADER!$I$65</f>
        <v>Țară</v>
      </c>
      <c r="F41" s="266"/>
      <c r="G41" s="266"/>
      <c r="H41" s="267"/>
      <c r="I41" s="271"/>
      <c r="J41" s="272"/>
      <c r="K41" s="272"/>
      <c r="L41" s="272"/>
      <c r="M41" s="272"/>
      <c r="N41" s="272"/>
      <c r="O41" s="273"/>
      <c r="P41" s="185"/>
      <c r="Q41" s="185"/>
      <c r="R41" s="185"/>
      <c r="S41" s="185"/>
      <c r="T41" s="185"/>
      <c r="V41" s="43"/>
      <c r="Z41" s="185"/>
      <c r="AA41" s="43"/>
      <c r="AB41" s="43"/>
      <c r="AC41" s="43"/>
      <c r="AD41" s="43"/>
      <c r="AE41" s="43"/>
      <c r="AF41" s="43"/>
      <c r="AG41" s="43"/>
      <c r="AH41" s="43"/>
      <c r="AI41" s="43"/>
      <c r="BS41" s="44"/>
    </row>
    <row r="42" spans="2:71" ht="7.4" customHeight="1" thickBot="1" x14ac:dyDescent="0.4">
      <c r="B42" s="64"/>
      <c r="C42" s="64"/>
      <c r="D42" s="64"/>
      <c r="E42" s="10"/>
      <c r="F42" s="11"/>
      <c r="G42" s="11"/>
      <c r="H42" s="11"/>
      <c r="I42" s="11"/>
      <c r="J42" s="12"/>
      <c r="K42" s="11"/>
      <c r="L42" s="52"/>
      <c r="M42" s="52"/>
      <c r="N42" s="5"/>
      <c r="O42" s="139"/>
      <c r="P42" s="5"/>
      <c r="Q42" s="44"/>
      <c r="V42" s="43"/>
      <c r="AA42" s="43"/>
      <c r="AB42" s="43"/>
      <c r="AC42" s="43"/>
      <c r="AD42" s="43"/>
      <c r="AE42" s="43"/>
      <c r="AF42" s="43"/>
      <c r="AG42" s="43"/>
      <c r="AH42" s="43"/>
      <c r="AI42" s="43"/>
      <c r="AJ42" s="43"/>
    </row>
    <row r="43" spans="2:71" s="7" customFormat="1" ht="25.4" customHeight="1" thickBot="1" x14ac:dyDescent="0.4">
      <c r="B43" s="65"/>
      <c r="C43" s="65"/>
      <c r="D43" s="65"/>
      <c r="E43" s="262" t="str">
        <f>LOADER!$I$21</f>
        <v>Adresa companiei</v>
      </c>
      <c r="F43" s="263"/>
      <c r="G43" s="263"/>
      <c r="H43" s="263"/>
      <c r="I43" s="263"/>
      <c r="J43" s="263"/>
      <c r="K43" s="263"/>
      <c r="L43" s="263"/>
      <c r="M43" s="263"/>
      <c r="N43" s="263"/>
      <c r="O43" s="264"/>
      <c r="P43" s="180"/>
      <c r="Q43" s="180"/>
      <c r="R43" s="180"/>
      <c r="S43" s="180"/>
      <c r="T43" s="180"/>
      <c r="U43" s="44"/>
      <c r="V43" s="44"/>
      <c r="W43" s="44"/>
      <c r="X43" s="44"/>
      <c r="Y43" s="44"/>
      <c r="Z43" s="180"/>
      <c r="AA43" s="44"/>
      <c r="AB43" s="44"/>
      <c r="AC43" s="44"/>
      <c r="AD43" s="44"/>
      <c r="AE43" s="44"/>
      <c r="AF43" s="44"/>
      <c r="AG43" s="44"/>
      <c r="AH43" s="44"/>
      <c r="AI43" s="44"/>
      <c r="AJ43" s="44"/>
      <c r="AK43" s="43"/>
      <c r="AL43" s="43"/>
      <c r="AM43" s="43"/>
      <c r="AN43" s="43"/>
      <c r="AO43" s="43"/>
      <c r="AP43" s="43"/>
      <c r="AQ43" s="43"/>
      <c r="AR43" s="43"/>
      <c r="AS43" s="43"/>
      <c r="AT43" s="43"/>
      <c r="AU43" s="43"/>
      <c r="AV43" s="43"/>
      <c r="AW43" s="43"/>
      <c r="AX43" s="43"/>
      <c r="AY43" s="43"/>
      <c r="AZ43" s="43"/>
      <c r="BA43" s="43"/>
      <c r="BB43" s="43"/>
      <c r="BC43" s="43"/>
      <c r="BD43" s="43"/>
      <c r="BE43" s="43"/>
      <c r="BF43" s="43"/>
      <c r="BG43" s="43"/>
      <c r="BH43" s="134"/>
      <c r="BI43" s="43"/>
      <c r="BJ43" s="43"/>
      <c r="BK43" s="43"/>
      <c r="BL43" s="43"/>
      <c r="BM43" s="43"/>
      <c r="BN43" s="43"/>
      <c r="BO43" s="43"/>
      <c r="BP43" s="43"/>
      <c r="BQ43" s="43"/>
      <c r="BR43" s="43"/>
    </row>
    <row r="44" spans="2:71" ht="7.4" customHeight="1" thickBot="1" x14ac:dyDescent="0.4">
      <c r="B44" s="64"/>
      <c r="C44" s="64"/>
      <c r="D44" s="64"/>
      <c r="E44" s="10"/>
      <c r="F44" s="11"/>
      <c r="G44" s="11"/>
      <c r="H44" s="11"/>
      <c r="I44" s="11"/>
      <c r="J44" s="12"/>
      <c r="K44" s="11"/>
      <c r="L44" s="11"/>
      <c r="M44" s="11"/>
      <c r="N44" s="8"/>
      <c r="P44" s="8"/>
      <c r="Q44" s="44"/>
      <c r="R44" s="59"/>
    </row>
    <row r="45" spans="2:71" ht="15" customHeight="1" x14ac:dyDescent="0.35">
      <c r="B45" s="64"/>
      <c r="C45" s="64"/>
      <c r="D45" s="64"/>
      <c r="E45" s="255" t="str">
        <f>LOADER!$I$64</f>
        <v>Stradă și număr</v>
      </c>
      <c r="F45" s="256"/>
      <c r="G45" s="256"/>
      <c r="H45" s="257"/>
      <c r="I45" s="312"/>
      <c r="J45" s="313"/>
      <c r="K45" s="313"/>
      <c r="L45" s="313"/>
      <c r="M45" s="313"/>
      <c r="N45" s="313"/>
      <c r="O45" s="314"/>
      <c r="P45" s="186"/>
      <c r="Q45" s="186"/>
      <c r="R45" s="186"/>
      <c r="S45" s="186"/>
      <c r="T45" s="186"/>
      <c r="Z45" s="186"/>
    </row>
    <row r="46" spans="2:71" ht="15" customHeight="1" x14ac:dyDescent="0.35">
      <c r="B46" s="64"/>
      <c r="C46" s="64"/>
      <c r="D46" s="64"/>
      <c r="E46" s="258" t="str">
        <f>LOADER!$D$42</f>
        <v>Cod poștal</v>
      </c>
      <c r="F46" s="259"/>
      <c r="G46" s="259"/>
      <c r="H46" s="261"/>
      <c r="I46" s="306"/>
      <c r="J46" s="307"/>
      <c r="K46" s="307"/>
      <c r="L46" s="307"/>
      <c r="M46" s="307"/>
      <c r="N46" s="307"/>
      <c r="O46" s="308"/>
      <c r="P46" s="187"/>
      <c r="Q46" s="187"/>
      <c r="R46" s="187"/>
      <c r="S46" s="187"/>
      <c r="T46" s="187"/>
      <c r="Z46" s="187"/>
    </row>
    <row r="47" spans="2:71" ht="15" customHeight="1" x14ac:dyDescent="0.35">
      <c r="B47" s="64"/>
      <c r="C47" s="64"/>
      <c r="D47" s="64"/>
      <c r="E47" s="258" t="str">
        <f>LOADER!D37</f>
        <v>Oraș</v>
      </c>
      <c r="F47" s="259"/>
      <c r="G47" s="259"/>
      <c r="H47" s="261"/>
      <c r="I47" s="306"/>
      <c r="J47" s="307"/>
      <c r="K47" s="307"/>
      <c r="L47" s="307"/>
      <c r="M47" s="307"/>
      <c r="N47" s="307"/>
      <c r="O47" s="308"/>
      <c r="P47" s="187"/>
      <c r="Q47" s="187"/>
      <c r="R47" s="187"/>
      <c r="S47" s="187"/>
      <c r="T47" s="187"/>
      <c r="Z47" s="187"/>
    </row>
    <row r="48" spans="2:71" ht="15" customHeight="1" x14ac:dyDescent="0.35">
      <c r="B48" s="64"/>
      <c r="C48" s="64"/>
      <c r="D48" s="64"/>
      <c r="E48" s="258" t="str">
        <f>LOADER!$I$65</f>
        <v>Țară</v>
      </c>
      <c r="F48" s="259"/>
      <c r="G48" s="259"/>
      <c r="H48" s="261"/>
      <c r="I48" s="249"/>
      <c r="J48" s="250"/>
      <c r="K48" s="250"/>
      <c r="L48" s="250"/>
      <c r="M48" s="250"/>
      <c r="N48" s="250"/>
      <c r="O48" s="251"/>
      <c r="P48" s="178"/>
      <c r="Q48" s="178"/>
      <c r="R48" s="178"/>
      <c r="S48" s="178"/>
      <c r="T48" s="178"/>
      <c r="Z48" s="178"/>
    </row>
    <row r="49" spans="2:70" ht="15" customHeight="1" x14ac:dyDescent="0.35">
      <c r="B49" s="64"/>
      <c r="C49" s="64"/>
      <c r="D49" s="64"/>
      <c r="E49" s="258" t="str">
        <f>LOADER!$D$34</f>
        <v>E-mail (necesar pentru a accesa reducerile de taxe rutiere CZ)</v>
      </c>
      <c r="F49" s="259"/>
      <c r="G49" s="259"/>
      <c r="H49" s="261"/>
      <c r="I49" s="306"/>
      <c r="J49" s="307"/>
      <c r="K49" s="307"/>
      <c r="L49" s="307"/>
      <c r="M49" s="307"/>
      <c r="N49" s="307"/>
      <c r="O49" s="308"/>
      <c r="P49" s="187"/>
      <c r="Q49" s="187"/>
      <c r="R49" s="187"/>
      <c r="S49" s="187"/>
      <c r="T49" s="187"/>
      <c r="U49" s="305" t="str">
        <f>LOADER!$F$34</f>
        <v>la această adresă de e-mail va fi trimis un login/parolă pentru accesul la portal</v>
      </c>
      <c r="V49" s="305"/>
      <c r="W49" s="305"/>
      <c r="X49" s="305"/>
      <c r="Y49" s="305"/>
      <c r="Z49" s="187"/>
      <c r="AA49" s="305"/>
      <c r="AB49" s="305"/>
      <c r="AC49" s="305"/>
      <c r="AD49" s="305"/>
      <c r="AE49" s="305"/>
      <c r="AJ49" s="305"/>
      <c r="AK49" s="305"/>
      <c r="AL49" s="305"/>
      <c r="AM49" s="305"/>
    </row>
    <row r="50" spans="2:70" ht="15" customHeight="1" x14ac:dyDescent="0.35">
      <c r="B50" s="64"/>
      <c r="C50" s="64"/>
      <c r="D50" s="64"/>
      <c r="E50" s="258" t="str">
        <f>LOADER!$I$63</f>
        <v>Prefix internațional</v>
      </c>
      <c r="F50" s="259"/>
      <c r="G50" s="259"/>
      <c r="H50" s="261"/>
      <c r="I50" s="306"/>
      <c r="J50" s="307"/>
      <c r="K50" s="307"/>
      <c r="L50" s="307"/>
      <c r="M50" s="307"/>
      <c r="N50" s="307"/>
      <c r="O50" s="308"/>
      <c r="P50" s="187"/>
      <c r="Q50" s="187"/>
      <c r="R50" s="187"/>
      <c r="S50" s="187"/>
      <c r="T50" s="187"/>
      <c r="U50" s="44" t="str">
        <f>LOADER!$I$132</f>
        <v>de exemplu +40</v>
      </c>
      <c r="Z50" s="187"/>
    </row>
    <row r="51" spans="2:70" ht="15" customHeight="1" x14ac:dyDescent="0.35">
      <c r="B51" s="64"/>
      <c r="C51" s="64"/>
      <c r="D51" s="64"/>
      <c r="E51" s="258" t="str">
        <f>LOADER!$I$83</f>
        <v>Număr de telefon</v>
      </c>
      <c r="F51" s="259"/>
      <c r="G51" s="259"/>
      <c r="H51" s="261"/>
      <c r="I51" s="306"/>
      <c r="J51" s="307"/>
      <c r="K51" s="307"/>
      <c r="L51" s="307"/>
      <c r="M51" s="307"/>
      <c r="N51" s="307"/>
      <c r="O51" s="308"/>
      <c r="P51" s="187"/>
      <c r="Q51" s="187"/>
      <c r="R51" s="187"/>
      <c r="S51" s="187"/>
      <c r="T51" s="187"/>
      <c r="Z51" s="187"/>
    </row>
    <row r="52" spans="2:70" ht="15" customHeight="1" thickBot="1" x14ac:dyDescent="0.4">
      <c r="B52" s="64"/>
      <c r="C52" s="64"/>
      <c r="D52" s="64"/>
      <c r="E52" s="265" t="str">
        <f>LOADER!$I$81</f>
        <v>Tip telefon</v>
      </c>
      <c r="F52" s="266"/>
      <c r="G52" s="266"/>
      <c r="H52" s="267"/>
      <c r="I52" s="309"/>
      <c r="J52" s="310"/>
      <c r="K52" s="310"/>
      <c r="L52" s="310"/>
      <c r="M52" s="310"/>
      <c r="N52" s="310"/>
      <c r="O52" s="311"/>
      <c r="P52" s="188"/>
      <c r="Q52" s="188"/>
      <c r="R52" s="188"/>
      <c r="S52" s="188"/>
      <c r="T52" s="188"/>
      <c r="Z52" s="188"/>
    </row>
    <row r="53" spans="2:70" ht="7.4" customHeight="1" thickBot="1" x14ac:dyDescent="0.4">
      <c r="B53" s="64"/>
      <c r="C53" s="64"/>
      <c r="D53" s="64"/>
      <c r="E53" s="10"/>
      <c r="F53" s="11"/>
      <c r="G53" s="11"/>
      <c r="H53" s="11"/>
      <c r="I53" s="11"/>
      <c r="J53" s="12"/>
      <c r="K53" s="11"/>
      <c r="L53" s="11"/>
      <c r="M53" s="11"/>
      <c r="N53" s="8"/>
      <c r="P53" s="8"/>
      <c r="Q53" s="44"/>
      <c r="R53" s="59"/>
    </row>
    <row r="54" spans="2:70" s="7" customFormat="1" ht="24.65" customHeight="1" thickBot="1" x14ac:dyDescent="0.3">
      <c r="B54" s="65"/>
      <c r="C54" s="65"/>
      <c r="D54" s="65"/>
      <c r="E54" s="262" t="str">
        <f>LOADER!$I$22</f>
        <v>Adresa de livrare (obligatorie în cazul în care datele sunt diferite de cele din „Adresa companiei”)</v>
      </c>
      <c r="F54" s="263"/>
      <c r="G54" s="263"/>
      <c r="H54" s="263"/>
      <c r="I54" s="263"/>
      <c r="J54" s="263"/>
      <c r="K54" s="263"/>
      <c r="L54" s="263"/>
      <c r="M54" s="263"/>
      <c r="N54" s="263"/>
      <c r="O54" s="264"/>
      <c r="P54" s="180"/>
      <c r="Q54" s="180"/>
      <c r="R54" s="180"/>
      <c r="S54" s="180"/>
      <c r="T54" s="180"/>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134"/>
      <c r="BI54" s="43"/>
      <c r="BJ54" s="43"/>
      <c r="BK54" s="43"/>
      <c r="BL54" s="43"/>
      <c r="BM54" s="43"/>
      <c r="BN54" s="43"/>
      <c r="BO54" s="43"/>
      <c r="BP54" s="43"/>
      <c r="BQ54" s="43"/>
      <c r="BR54" s="43"/>
    </row>
    <row r="55" spans="2:70" ht="6.65" customHeight="1" thickBot="1" x14ac:dyDescent="0.4">
      <c r="B55" s="64"/>
      <c r="C55" s="64"/>
      <c r="D55" s="64"/>
      <c r="E55" s="10"/>
      <c r="F55" s="11"/>
      <c r="G55" s="11"/>
      <c r="H55" s="11"/>
      <c r="I55" s="11"/>
      <c r="J55" s="12"/>
      <c r="K55" s="11"/>
      <c r="L55" s="11"/>
      <c r="M55" s="11"/>
      <c r="N55" s="8"/>
      <c r="P55" s="8"/>
      <c r="Q55" s="44"/>
      <c r="R55" s="59"/>
      <c r="U55" s="43"/>
      <c r="W55" s="43"/>
      <c r="X55" s="43"/>
      <c r="Y55" s="43"/>
      <c r="Z55" s="43"/>
      <c r="AA55" s="43"/>
      <c r="AB55" s="43"/>
    </row>
    <row r="56" spans="2:70" ht="15" customHeight="1" x14ac:dyDescent="0.35">
      <c r="B56" s="64"/>
      <c r="C56" s="64"/>
      <c r="D56" s="64"/>
      <c r="E56" s="255" t="str">
        <f>LOADER!$I$63</f>
        <v>Prefix internațional</v>
      </c>
      <c r="F56" s="256"/>
      <c r="G56" s="256"/>
      <c r="H56" s="256"/>
      <c r="I56" s="315"/>
      <c r="J56" s="316"/>
      <c r="K56" s="316"/>
      <c r="L56" s="316"/>
      <c r="M56" s="316"/>
      <c r="N56" s="316"/>
      <c r="O56" s="317"/>
      <c r="P56" s="189"/>
      <c r="Q56" s="189"/>
      <c r="R56" s="189"/>
      <c r="S56" s="189"/>
      <c r="T56" s="189"/>
      <c r="U56" s="43"/>
      <c r="W56" s="43"/>
      <c r="X56" s="43"/>
      <c r="Y56" s="43"/>
      <c r="Z56" s="43"/>
      <c r="AA56" s="43"/>
      <c r="AB56" s="43"/>
    </row>
    <row r="57" spans="2:70" ht="15" customHeight="1" x14ac:dyDescent="0.35">
      <c r="B57" s="64"/>
      <c r="C57" s="64"/>
      <c r="D57" s="64"/>
      <c r="E57" s="258" t="str">
        <f>LOADER!$I$83</f>
        <v>Număr de telefon</v>
      </c>
      <c r="F57" s="259"/>
      <c r="G57" s="259"/>
      <c r="H57" s="260"/>
      <c r="I57" s="252"/>
      <c r="J57" s="253"/>
      <c r="K57" s="253"/>
      <c r="L57" s="253"/>
      <c r="M57" s="253"/>
      <c r="N57" s="253"/>
      <c r="O57" s="254"/>
      <c r="P57" s="190"/>
      <c r="Q57" s="190"/>
      <c r="R57" s="190"/>
      <c r="S57" s="190"/>
      <c r="T57" s="190"/>
      <c r="U57" s="43"/>
      <c r="W57" s="43"/>
      <c r="X57" s="43"/>
      <c r="Y57" s="43"/>
      <c r="Z57" s="43"/>
      <c r="AA57" s="43"/>
      <c r="AB57" s="43"/>
    </row>
    <row r="58" spans="2:70" ht="15" customHeight="1" x14ac:dyDescent="0.35">
      <c r="B58" s="64"/>
      <c r="C58" s="64"/>
      <c r="D58" s="64"/>
      <c r="E58" s="258" t="str">
        <f>LOADER!$I$59</f>
        <v>Nume companie / Nume și prenume</v>
      </c>
      <c r="F58" s="259"/>
      <c r="G58" s="259"/>
      <c r="H58" s="260"/>
      <c r="I58" s="252"/>
      <c r="J58" s="253"/>
      <c r="K58" s="253"/>
      <c r="L58" s="253"/>
      <c r="M58" s="253"/>
      <c r="N58" s="253"/>
      <c r="O58" s="254"/>
      <c r="P58" s="190"/>
      <c r="Q58" s="190"/>
      <c r="R58" s="190"/>
      <c r="S58" s="190"/>
      <c r="T58" s="190"/>
      <c r="U58" s="43"/>
      <c r="W58" s="43"/>
      <c r="X58" s="43"/>
      <c r="Y58" s="43"/>
      <c r="Z58" s="43"/>
      <c r="AA58" s="43"/>
      <c r="AB58" s="43"/>
    </row>
    <row r="59" spans="2:70" ht="15" customHeight="1" x14ac:dyDescent="0.35">
      <c r="B59" s="64"/>
      <c r="C59" s="64"/>
      <c r="D59" s="64"/>
      <c r="E59" s="258" t="str">
        <f>LOADER!$I$64</f>
        <v>Stradă și număr</v>
      </c>
      <c r="F59" s="259"/>
      <c r="G59" s="259"/>
      <c r="H59" s="259"/>
      <c r="I59" s="252"/>
      <c r="J59" s="253"/>
      <c r="K59" s="253"/>
      <c r="L59" s="253"/>
      <c r="M59" s="253"/>
      <c r="N59" s="253"/>
      <c r="O59" s="254"/>
      <c r="P59" s="190"/>
      <c r="Q59" s="190"/>
      <c r="R59" s="190"/>
      <c r="S59" s="190"/>
      <c r="T59" s="190"/>
      <c r="U59" s="43"/>
      <c r="W59" s="43"/>
      <c r="X59" s="43"/>
      <c r="Y59" s="43"/>
      <c r="Z59" s="43"/>
      <c r="AA59" s="43"/>
      <c r="AB59" s="43"/>
    </row>
    <row r="60" spans="2:70" ht="15" customHeight="1" x14ac:dyDescent="0.35">
      <c r="B60" s="64"/>
      <c r="C60" s="64"/>
      <c r="D60" s="64"/>
      <c r="E60" s="258" t="str">
        <f>LOADER!$D$42</f>
        <v>Cod poștal</v>
      </c>
      <c r="F60" s="259"/>
      <c r="G60" s="259"/>
      <c r="H60" s="260"/>
      <c r="I60" s="252"/>
      <c r="J60" s="253"/>
      <c r="K60" s="253"/>
      <c r="L60" s="253"/>
      <c r="M60" s="253"/>
      <c r="N60" s="253"/>
      <c r="O60" s="254"/>
      <c r="P60" s="190"/>
      <c r="Q60" s="190"/>
      <c r="R60" s="190"/>
      <c r="S60" s="190"/>
      <c r="T60" s="190"/>
      <c r="U60" s="43"/>
      <c r="W60" s="43"/>
      <c r="X60" s="43"/>
      <c r="Y60" s="43"/>
      <c r="Z60" s="43"/>
      <c r="AA60" s="43"/>
      <c r="AB60" s="43"/>
    </row>
    <row r="61" spans="2:70" ht="15" customHeight="1" x14ac:dyDescent="0.35">
      <c r="B61" s="64"/>
      <c r="C61" s="64"/>
      <c r="D61" s="64"/>
      <c r="E61" s="258" t="str">
        <f>LOADER!$D$37</f>
        <v>Oraș</v>
      </c>
      <c r="F61" s="259"/>
      <c r="G61" s="259"/>
      <c r="H61" s="259"/>
      <c r="I61" s="252"/>
      <c r="J61" s="253"/>
      <c r="K61" s="253"/>
      <c r="L61" s="253"/>
      <c r="M61" s="253"/>
      <c r="N61" s="253"/>
      <c r="O61" s="254"/>
      <c r="P61" s="190"/>
      <c r="Q61" s="190"/>
      <c r="R61" s="190"/>
      <c r="S61" s="190"/>
      <c r="T61" s="190"/>
      <c r="U61" s="43"/>
      <c r="W61" s="43"/>
      <c r="X61" s="43"/>
      <c r="Y61" s="43"/>
      <c r="Z61" s="43"/>
      <c r="AA61" s="43"/>
      <c r="AB61" s="43"/>
    </row>
    <row r="62" spans="2:70" ht="15" customHeight="1" thickBot="1" x14ac:dyDescent="0.4">
      <c r="B62" s="64"/>
      <c r="C62" s="64"/>
      <c r="D62" s="64"/>
      <c r="E62" s="265" t="str">
        <f>LOADER!$I$65</f>
        <v>Țară</v>
      </c>
      <c r="F62" s="266"/>
      <c r="G62" s="266"/>
      <c r="H62" s="277"/>
      <c r="I62" s="278"/>
      <c r="J62" s="279"/>
      <c r="K62" s="279"/>
      <c r="L62" s="279"/>
      <c r="M62" s="279"/>
      <c r="N62" s="279"/>
      <c r="O62" s="280"/>
      <c r="P62" s="191"/>
      <c r="Q62" s="191"/>
      <c r="R62" s="191"/>
      <c r="S62" s="191"/>
      <c r="T62" s="191"/>
      <c r="U62" s="43"/>
      <c r="W62" s="43"/>
      <c r="X62" s="43"/>
      <c r="Y62" s="43"/>
      <c r="Z62" s="43"/>
      <c r="AA62" s="43"/>
      <c r="AB62" s="43"/>
    </row>
    <row r="63" spans="2:70" ht="7.4" customHeight="1" x14ac:dyDescent="0.35">
      <c r="B63" s="21"/>
      <c r="C63" s="21"/>
      <c r="D63" s="21"/>
      <c r="E63" s="14"/>
      <c r="F63" s="14"/>
      <c r="G63" s="14"/>
      <c r="H63" s="14"/>
      <c r="I63" s="14"/>
      <c r="J63" s="14"/>
      <c r="K63" s="14"/>
      <c r="L63" s="14"/>
      <c r="M63" s="14"/>
      <c r="N63" s="14"/>
      <c r="O63" s="14"/>
      <c r="P63" s="14"/>
      <c r="U63" s="43"/>
      <c r="W63" s="43"/>
      <c r="X63" s="43"/>
      <c r="Y63" s="43"/>
      <c r="Z63" s="43"/>
      <c r="AA63" s="43"/>
      <c r="AB63" s="43"/>
    </row>
    <row r="64" spans="2:70" ht="7.4" customHeight="1" thickBot="1" x14ac:dyDescent="0.4">
      <c r="B64" s="21"/>
      <c r="C64" s="21"/>
      <c r="D64" s="21"/>
      <c r="E64" s="14"/>
      <c r="F64" s="14"/>
      <c r="G64" s="14"/>
      <c r="H64" s="14"/>
      <c r="I64" s="14"/>
      <c r="J64" s="14"/>
      <c r="K64" s="14"/>
      <c r="L64" s="14"/>
      <c r="M64" s="14"/>
      <c r="N64" s="14"/>
      <c r="O64" s="14"/>
      <c r="P64" s="14"/>
      <c r="U64" s="43"/>
      <c r="W64" s="43"/>
      <c r="X64" s="43"/>
      <c r="Y64" s="43"/>
      <c r="Z64" s="43"/>
      <c r="AA64" s="43"/>
      <c r="AB64" s="43"/>
    </row>
    <row r="65" spans="2:70" s="3" customFormat="1" ht="23.5" thickBot="1" x14ac:dyDescent="0.55000000000000004">
      <c r="B65" s="1"/>
      <c r="C65" s="1"/>
      <c r="D65" s="1"/>
      <c r="E65" s="274" t="str">
        <f>LOADER!$I$39</f>
        <v>OMV Card</v>
      </c>
      <c r="F65" s="275"/>
      <c r="G65" s="275"/>
      <c r="H65" s="275"/>
      <c r="I65" s="276"/>
      <c r="L65" s="2"/>
      <c r="N65" s="5"/>
      <c r="Q65" s="41"/>
      <c r="R65" s="57"/>
      <c r="S65" s="42"/>
      <c r="T65" s="42"/>
      <c r="U65" s="42"/>
      <c r="V65" s="44"/>
      <c r="W65" s="42"/>
      <c r="X65" s="42"/>
      <c r="Y65" s="42"/>
      <c r="Z65" s="42"/>
      <c r="AA65" s="44"/>
      <c r="AB65" s="44"/>
      <c r="AC65" s="44"/>
      <c r="AD65" s="44"/>
      <c r="AE65" s="44"/>
      <c r="AF65" s="44"/>
      <c r="AG65" s="44"/>
      <c r="AH65" s="44"/>
      <c r="AI65" s="44"/>
      <c r="AJ65" s="42"/>
      <c r="AK65" s="42"/>
      <c r="AL65" s="42"/>
      <c r="AM65" s="42"/>
      <c r="AN65" s="42"/>
      <c r="AO65" s="42"/>
      <c r="AP65" s="42"/>
      <c r="AQ65" s="42"/>
      <c r="AR65" s="42"/>
      <c r="AS65" s="42"/>
      <c r="AT65" s="42"/>
      <c r="AU65" s="42"/>
      <c r="AV65" s="42"/>
      <c r="AW65" s="42"/>
      <c r="AX65" s="42"/>
      <c r="AY65" s="42"/>
      <c r="AZ65" s="42"/>
      <c r="BA65" s="42"/>
      <c r="BB65" s="42"/>
      <c r="BC65" s="42"/>
      <c r="BD65" s="42"/>
      <c r="BE65" s="42"/>
      <c r="BF65" s="42"/>
      <c r="BG65" s="42"/>
      <c r="BH65" s="133"/>
      <c r="BI65" s="42"/>
      <c r="BJ65" s="42"/>
      <c r="BK65" s="42"/>
      <c r="BL65" s="42"/>
      <c r="BM65" s="42"/>
      <c r="BN65" s="42"/>
      <c r="BO65" s="42"/>
      <c r="BP65" s="42"/>
      <c r="BQ65" s="42"/>
      <c r="BR65" s="42"/>
    </row>
    <row r="66" spans="2:70" s="3" customFormat="1" ht="4.4000000000000004" customHeight="1" thickBot="1" x14ac:dyDescent="0.4">
      <c r="B66" s="1"/>
      <c r="C66" s="1"/>
      <c r="D66" s="1"/>
      <c r="E66" s="9"/>
      <c r="F66" s="9"/>
      <c r="G66" s="9"/>
      <c r="H66" s="9"/>
      <c r="I66" s="9"/>
      <c r="L66" s="2"/>
      <c r="N66" s="5"/>
      <c r="Q66" s="41"/>
      <c r="R66" s="57"/>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42"/>
      <c r="BC66" s="42"/>
      <c r="BD66" s="42"/>
      <c r="BE66" s="42"/>
      <c r="BF66" s="42"/>
      <c r="BG66" s="42"/>
      <c r="BH66" s="133"/>
      <c r="BI66" s="42"/>
      <c r="BJ66" s="42"/>
      <c r="BK66" s="42"/>
      <c r="BL66" s="42"/>
      <c r="BM66" s="42"/>
      <c r="BN66" s="42"/>
      <c r="BO66" s="42"/>
      <c r="BP66" s="42"/>
      <c r="BQ66" s="42"/>
      <c r="BR66" s="42"/>
    </row>
    <row r="67" spans="2:70" s="3" customFormat="1" ht="15" customHeight="1" x14ac:dyDescent="0.35">
      <c r="B67" s="1"/>
      <c r="C67" s="1"/>
      <c r="D67" s="1"/>
      <c r="E67" s="255" t="str">
        <f>LOADER!$I$29</f>
        <v>Emitent card</v>
      </c>
      <c r="F67" s="256"/>
      <c r="G67" s="256"/>
      <c r="H67" s="257"/>
      <c r="I67" s="89">
        <f>LOADER!$L$8</f>
        <v>710109</v>
      </c>
      <c r="L67" s="2"/>
      <c r="N67" s="5"/>
      <c r="Q67" s="41"/>
      <c r="R67" s="57"/>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42"/>
      <c r="AZ67" s="42"/>
      <c r="BA67" s="42"/>
      <c r="BB67" s="42"/>
      <c r="BC67" s="42"/>
      <c r="BD67" s="42"/>
      <c r="BE67" s="42"/>
      <c r="BF67" s="42"/>
      <c r="BG67" s="42"/>
      <c r="BH67" s="133"/>
      <c r="BI67" s="42"/>
      <c r="BJ67" s="42"/>
      <c r="BK67" s="42"/>
      <c r="BL67" s="42"/>
      <c r="BM67" s="42"/>
      <c r="BN67" s="42"/>
      <c r="BO67" s="42"/>
      <c r="BP67" s="42"/>
      <c r="BQ67" s="42"/>
      <c r="BR67" s="42"/>
    </row>
    <row r="68" spans="2:70" s="3" customFormat="1" ht="15" customHeight="1" thickBot="1" x14ac:dyDescent="0.4">
      <c r="B68" s="1"/>
      <c r="C68" s="1"/>
      <c r="D68" s="1"/>
      <c r="E68" s="265" t="str">
        <f>LOADER!$I$31</f>
        <v>Număr client</v>
      </c>
      <c r="F68" s="266"/>
      <c r="G68" s="266"/>
      <c r="H68" s="267"/>
      <c r="I68" s="81"/>
      <c r="J68" s="3" t="str">
        <f>LOADER!$I$32</f>
        <v>Cifrele 7-12 de pe card, fără zerouri la început</v>
      </c>
      <c r="K68" s="2"/>
      <c r="N68" s="5"/>
      <c r="Q68" s="41"/>
      <c r="R68" s="57"/>
      <c r="S68" s="42"/>
      <c r="T68" s="42"/>
      <c r="U68" s="42"/>
      <c r="V68" s="42"/>
      <c r="W68" s="42"/>
      <c r="X68" s="42"/>
      <c r="Y68" s="42"/>
      <c r="Z68" s="42"/>
      <c r="AA68" s="42"/>
      <c r="AB68" s="42"/>
      <c r="AC68" s="42"/>
      <c r="AD68" s="42"/>
      <c r="AE68" s="42"/>
      <c r="AF68" s="42"/>
      <c r="AG68" s="42"/>
      <c r="AH68" s="42"/>
      <c r="AI68" s="42"/>
      <c r="AJ68" s="42"/>
      <c r="AK68" s="42"/>
      <c r="AL68" s="42"/>
      <c r="AM68" s="42"/>
      <c r="AN68" s="42"/>
      <c r="AO68" s="42"/>
      <c r="AP68" s="42"/>
      <c r="AQ68" s="42"/>
      <c r="AR68" s="42"/>
      <c r="AS68" s="42"/>
      <c r="AT68" s="42"/>
      <c r="AU68" s="42"/>
      <c r="AV68" s="42"/>
      <c r="AW68" s="42"/>
      <c r="AX68" s="42"/>
      <c r="AY68" s="42"/>
      <c r="AZ68" s="42"/>
      <c r="BA68" s="42"/>
      <c r="BB68" s="42"/>
      <c r="BC68" s="42"/>
      <c r="BD68" s="42"/>
      <c r="BE68" s="42"/>
      <c r="BF68" s="42"/>
      <c r="BG68" s="42"/>
      <c r="BH68" s="133"/>
      <c r="BI68" s="42"/>
      <c r="BJ68" s="42"/>
      <c r="BK68" s="42"/>
      <c r="BL68" s="42"/>
      <c r="BM68" s="42"/>
      <c r="BN68" s="42"/>
      <c r="BO68" s="42"/>
      <c r="BP68" s="42"/>
      <c r="BQ68" s="42"/>
      <c r="BR68" s="42"/>
    </row>
    <row r="69" spans="2:70" s="3" customFormat="1" ht="5.15" customHeight="1" x14ac:dyDescent="0.3">
      <c r="B69" s="1"/>
      <c r="C69" s="1"/>
      <c r="D69" s="1"/>
      <c r="J69" s="4"/>
      <c r="L69" s="2"/>
      <c r="N69" s="5"/>
      <c r="Q69" s="41"/>
      <c r="R69" s="57"/>
      <c r="S69" s="42"/>
      <c r="T69" s="42"/>
      <c r="U69" s="42"/>
      <c r="V69" s="42"/>
      <c r="W69" s="42"/>
      <c r="X69" s="42"/>
      <c r="Y69" s="42"/>
      <c r="Z69" s="42"/>
      <c r="AA69" s="42"/>
      <c r="AB69" s="42"/>
      <c r="AC69" s="42"/>
      <c r="AD69" s="42"/>
      <c r="AE69" s="42"/>
      <c r="AF69" s="42"/>
      <c r="AG69" s="42"/>
      <c r="AH69" s="42"/>
      <c r="AI69" s="42"/>
      <c r="AJ69" s="42"/>
      <c r="AK69" s="42"/>
      <c r="AL69" s="42"/>
      <c r="AM69" s="42"/>
      <c r="AN69" s="42"/>
      <c r="AO69" s="42"/>
      <c r="AP69" s="42"/>
      <c r="AQ69" s="42"/>
      <c r="AR69" s="42"/>
      <c r="AS69" s="42"/>
      <c r="AT69" s="42"/>
      <c r="AU69" s="42"/>
      <c r="AV69" s="42"/>
      <c r="AW69" s="42"/>
      <c r="AX69" s="42"/>
      <c r="AY69" s="42"/>
      <c r="AZ69" s="42"/>
      <c r="BA69" s="42"/>
      <c r="BB69" s="42"/>
      <c r="BC69" s="42"/>
      <c r="BD69" s="42"/>
      <c r="BE69" s="42"/>
      <c r="BF69" s="42"/>
      <c r="BG69" s="42"/>
      <c r="BH69" s="133"/>
      <c r="BI69" s="42"/>
      <c r="BJ69" s="42"/>
      <c r="BK69" s="42"/>
      <c r="BL69" s="42"/>
      <c r="BM69" s="42"/>
      <c r="BN69" s="42"/>
      <c r="BO69" s="42"/>
      <c r="BP69" s="42"/>
      <c r="BQ69" s="42"/>
      <c r="BR69" s="42"/>
    </row>
    <row r="70" spans="2:70" ht="16" thickBot="1" x14ac:dyDescent="0.4">
      <c r="B70" s="21"/>
      <c r="C70" s="21"/>
      <c r="D70" s="21"/>
      <c r="E70" s="14"/>
      <c r="F70" s="14"/>
      <c r="G70" s="14"/>
      <c r="H70" s="14"/>
      <c r="I70" s="14"/>
      <c r="J70" s="14"/>
      <c r="K70" s="14"/>
      <c r="L70" s="14"/>
      <c r="M70" s="14"/>
      <c r="N70" s="14"/>
      <c r="O70" s="14"/>
      <c r="P70" s="14"/>
    </row>
    <row r="71" spans="2:70" s="15" customFormat="1" ht="50.5" customHeight="1" thickBot="1" x14ac:dyDescent="0.3">
      <c r="B71" s="22"/>
      <c r="C71" s="22"/>
      <c r="D71" s="22"/>
      <c r="E71" s="342" t="str">
        <f>LOADER!$I$25</f>
        <v>Datele vehiculului</v>
      </c>
      <c r="F71" s="343"/>
      <c r="G71" s="343"/>
      <c r="H71" s="343"/>
      <c r="I71" s="343"/>
      <c r="J71" s="343"/>
      <c r="K71" s="343"/>
      <c r="L71" s="343"/>
      <c r="M71" s="343"/>
      <c r="N71" s="343"/>
      <c r="O71" s="343"/>
      <c r="P71" s="343"/>
      <c r="Q71" s="343"/>
      <c r="R71" s="343"/>
      <c r="S71" s="343"/>
      <c r="T71" s="343"/>
      <c r="U71" s="343"/>
      <c r="V71" s="343"/>
      <c r="W71" s="343"/>
      <c r="X71" s="343"/>
      <c r="Y71" s="343"/>
      <c r="Z71" s="343"/>
      <c r="AA71" s="343"/>
      <c r="AB71" s="343"/>
      <c r="AC71" s="343"/>
      <c r="AD71" s="343"/>
      <c r="AE71" s="343"/>
      <c r="AF71" s="343"/>
      <c r="AG71" s="343"/>
      <c r="AH71" s="343"/>
      <c r="AI71" s="201"/>
      <c r="AJ71" s="334" t="str">
        <f>LOADER!I91</f>
        <v>Servicii</v>
      </c>
      <c r="AK71" s="334"/>
      <c r="AL71" s="334"/>
      <c r="AM71" s="334"/>
      <c r="AN71" s="334"/>
      <c r="AO71" s="334"/>
      <c r="AP71" s="334"/>
      <c r="AQ71" s="334"/>
      <c r="AR71" s="334"/>
      <c r="AS71" s="334"/>
      <c r="AT71" s="334"/>
      <c r="AU71" s="334"/>
      <c r="AV71" s="334"/>
      <c r="AW71" s="334"/>
      <c r="AX71" s="334"/>
      <c r="AY71" s="334"/>
      <c r="AZ71" s="334"/>
      <c r="BA71" s="335"/>
      <c r="BB71" s="238"/>
      <c r="BC71" s="177"/>
      <c r="BD71" s="198"/>
      <c r="BE71" s="198"/>
      <c r="BF71" s="228"/>
      <c r="BG71" s="200"/>
      <c r="BH71" s="142" t="str">
        <f>LOADER!$I$122</f>
        <v>Proprietarul autovehiculului</v>
      </c>
      <c r="BI71" s="46"/>
      <c r="BJ71" s="46"/>
      <c r="BK71" s="46"/>
      <c r="BL71" s="46"/>
      <c r="BM71" s="46"/>
      <c r="BN71" s="46"/>
      <c r="BO71" s="46"/>
      <c r="BP71" s="46"/>
      <c r="BQ71" s="46"/>
      <c r="BR71" s="46"/>
    </row>
    <row r="72" spans="2:70" s="11" customFormat="1" ht="81.650000000000006" customHeight="1" x14ac:dyDescent="0.25">
      <c r="B72" s="23"/>
      <c r="C72" s="23"/>
      <c r="D72" s="23"/>
      <c r="E72" s="331" t="str">
        <f>LOADER!$D$59</f>
        <v>Număr card carburant</v>
      </c>
      <c r="F72" s="333"/>
      <c r="G72" s="98" t="str">
        <f>LOADER!$D$49</f>
        <v>Număr înmatriculare</v>
      </c>
      <c r="H72" s="98" t="str">
        <f>LOADER!$D$48</f>
        <v>Cod țară</v>
      </c>
      <c r="I72" s="98" t="str">
        <f>LOADER!I82</f>
        <v>Categoria vehiculului</v>
      </c>
      <c r="J72" s="98" t="str">
        <f>LOADER!$D$52</f>
        <v>Clasă emisii</v>
      </c>
      <c r="K72" s="98" t="str">
        <f>LOADER!$D$50</f>
        <v>Număr minim de axe (osii)</v>
      </c>
      <c r="L72" s="98" t="str">
        <f>LOADER!$D$54</f>
        <v>Masă maximă tehnic admisibilă a ansamblului (vehicul + remorcă)</v>
      </c>
      <c r="M72" s="98" t="str">
        <f>LOADER!$D$53</f>
        <v>Greutate maximă admisă</v>
      </c>
      <c r="N72" s="98" t="str">
        <f>LOADER!I105</f>
        <v>Greutatea neîncărcată a capului tractor / Greutate de operare</v>
      </c>
      <c r="O72" s="98" t="str">
        <f>LOADER!$I$104</f>
        <v>Combustibil</v>
      </c>
      <c r="P72" s="98" t="str">
        <f>LOADER!$I$84</f>
        <v>Lungimea vehiculului</v>
      </c>
      <c r="Q72" s="98" t="str">
        <f>LOADER!$I$85</f>
        <v>Lățimea vehiculului</v>
      </c>
      <c r="R72" s="98" t="str">
        <f>LOADER!I86</f>
        <v>Înălțimea vehiculului</v>
      </c>
      <c r="S72" s="98" t="str">
        <f>LOADER!$I$87</f>
        <v>Înălțime pe puntea față</v>
      </c>
      <c r="T72" s="98" t="str">
        <f>LOADER!$I$88</f>
        <v>Tipul roții</v>
      </c>
      <c r="U72" s="98" t="str">
        <f>LOADER!I136</f>
        <v>Greutatea maximă tehnic admisă</v>
      </c>
      <c r="V72" s="98" t="str">
        <f>LOADER!$I$143</f>
        <v>Puterea motorului</v>
      </c>
      <c r="W72" s="98" t="str">
        <f>LOADER!I138</f>
        <v>Data primei înmatriculări / Data inițială a înmatriculării vehiculului</v>
      </c>
      <c r="X72" s="98" t="str">
        <f>LOADER!I146</f>
        <v>Clasa CO2</v>
      </c>
      <c r="Y72" s="98" t="str">
        <f>LOADER!I142</f>
        <v>Tip cabină - cabina de dormit [da/nu]</v>
      </c>
      <c r="Z72" s="98" t="str">
        <f>LOADER!I144</f>
        <v>Capacitatea motorului</v>
      </c>
      <c r="AA72" s="98" t="str">
        <f>LOADER!I137</f>
        <v xml:space="preserve">Capacitatea rezervorului de combustibil </v>
      </c>
      <c r="AB72" s="98" t="str">
        <f>LOADER!$I$170</f>
        <v>Anul de fabricație al vehiculului</v>
      </c>
      <c r="AC72" s="98" t="str">
        <f>LOADER!I139</f>
        <v>Emisii CO₂ în g/t-km (nu în g/km)</v>
      </c>
      <c r="AD72" s="98" t="str">
        <f>LOADER!I140</f>
        <v>Subgrup de vehicule</v>
      </c>
      <c r="AE72" s="98" t="str">
        <f>LOADER!I141</f>
        <v>Tip caroserie/ tip șasiu</v>
      </c>
      <c r="AF72" s="98" t="str">
        <f>LOADER!I145</f>
        <v>Axe motor/ Axe trase ale tractorului / Număr de osii motoare</v>
      </c>
      <c r="AG72" s="98" t="str">
        <f>LOADER!$I$89</f>
        <v xml:space="preserve">Numărul de identificare al vehiculului </v>
      </c>
      <c r="AH72" s="98" t="str">
        <f>LOADER!$I$90</f>
        <v>Clasa filtrului de particule</v>
      </c>
      <c r="AI72" s="98" t="str">
        <f>LOADER!$I$167</f>
        <v>Modelul vehiculului</v>
      </c>
      <c r="AJ72" s="98" t="str">
        <f>LOADER!$I$111</f>
        <v>Italia TELEPASS</v>
      </c>
      <c r="AK72" s="98" t="str">
        <f>LOADER!$I$92</f>
        <v>TIS-PL Franța</v>
      </c>
      <c r="AL72" s="98" t="str">
        <f>LOADER!$I$93</f>
        <v>VIA-T Spania</v>
      </c>
      <c r="AM72" s="98" t="str">
        <f>LOADER!$I$94</f>
        <v>VIAVERDE Portugalia</v>
      </c>
      <c r="AN72" s="98" t="str">
        <f>LOADER!$I$95</f>
        <v>GO Austria</v>
      </c>
      <c r="AO72" s="98" t="str">
        <f>LOADER!$I$96</f>
        <v>Polonia (A4)</v>
      </c>
      <c r="AP72" s="98" t="str">
        <f>LOADER!$I$98</f>
        <v>Germania</v>
      </c>
      <c r="AQ72" s="98" t="str">
        <f>LOADER!$I$97</f>
        <v>Belgia</v>
      </c>
      <c r="AR72" s="98" t="str">
        <f>LOADER!$I$99</f>
        <v>Scandinavia</v>
      </c>
      <c r="AS72" s="98" t="str">
        <f>LOADER!$I$101</f>
        <v>Elveția</v>
      </c>
      <c r="AT72" s="98" t="str">
        <f>LOADER!$I$100</f>
        <v>Bulgaria</v>
      </c>
      <c r="AU72" s="98" t="str">
        <f>LOADER!$I$135</f>
        <v>Polonia KAS</v>
      </c>
      <c r="AV72" s="331" t="str">
        <f>LOADER!$I$102</f>
        <v>Posibilitate de reducere TIS-PL Franța</v>
      </c>
      <c r="AW72" s="332"/>
      <c r="AX72" s="332"/>
      <c r="AY72" s="332"/>
      <c r="AZ72" s="332"/>
      <c r="BA72" s="333"/>
      <c r="BB72" s="237" t="str">
        <f>LOADER!$I$177</f>
        <v>MYTO CZ</v>
      </c>
      <c r="BC72" s="176" t="str">
        <f>LOADER!$I$163</f>
        <v>Croaţia</v>
      </c>
      <c r="BD72" s="197" t="str">
        <f>LOADER!$I$164</f>
        <v>Slovenia</v>
      </c>
      <c r="BE72" s="197" t="str">
        <f>LOADER!$I$165</f>
        <v>Slovacia</v>
      </c>
      <c r="BF72" s="227" t="str">
        <f>LOADER!$I$172</f>
        <v>Danemarca EETS</v>
      </c>
      <c r="BG72" s="199" t="str">
        <f>LOADER!$I$166</f>
        <v>Ungaria</v>
      </c>
      <c r="BH72" s="135"/>
      <c r="BI72" s="47"/>
      <c r="BJ72" s="47"/>
      <c r="BK72" s="47"/>
      <c r="BL72" s="47"/>
      <c r="BM72" s="47"/>
      <c r="BN72" s="47"/>
      <c r="BO72" s="47"/>
      <c r="BP72" s="47"/>
      <c r="BQ72" s="47"/>
      <c r="BR72" s="47"/>
    </row>
    <row r="73" spans="2:70" s="16" customFormat="1" ht="163.5" customHeight="1" thickBot="1" x14ac:dyDescent="0.3">
      <c r="B73" s="24"/>
      <c r="C73" s="24"/>
      <c r="D73" s="24"/>
      <c r="E73" s="99" t="str">
        <f>LOADER!I47</f>
        <v>Ultimele 6 cifre ale 7101xxxxxxxxxxxxxx tipărite pe card</v>
      </c>
      <c r="F73" s="99" t="str">
        <f>LOADER!I50</f>
        <v>Număr întreg card (18 cifre) - câmp automat</v>
      </c>
      <c r="G73" s="99" t="str">
        <f>LOADER!F49</f>
        <v>trebuie să corespundă exact plăcuței de înmatriculare așa cum este menționat în documentul de înmatriculare al vehiculului (de exemplu, utilizarea cratimelor, a caracterelor speciale și a spațiilor).</v>
      </c>
      <c r="H73" s="99" t="str">
        <f>LOADER!$F$48</f>
        <v>ISO format (3166, alfa-2)</v>
      </c>
      <c r="I73" s="99" t="str">
        <f>LOADER!$F$56</f>
        <v>J din documentele vehiculului</v>
      </c>
      <c r="J73" s="99"/>
      <c r="K73" s="99" t="str">
        <f>LOADER!$F$50</f>
        <v>L din actele vehiculului
2 axe - 2
3 axe - 3
4 axe - 4
5 axe - 5
6 axe - 6
7 axe - 7</v>
      </c>
      <c r="L73" s="202" t="str">
        <f>LOADER!$F$54</f>
        <v xml:space="preserve"> F.3 = 7. din documentele vehiculului [kg]</v>
      </c>
      <c r="M73" s="99" t="str">
        <f>LOADER!$F$53</f>
        <v>F.2 din documentele vehiculului [kg]</v>
      </c>
      <c r="N73" s="99" t="str">
        <f>LOADER!$F$55</f>
        <v>G din documentele vehiculului [kg]</v>
      </c>
      <c r="O73" s="99" t="str">
        <f>LOADER!$F$43</f>
        <v>P.3 din documentele vehiculului
Diesel - 1
Alt combustibil - 2</v>
      </c>
      <c r="P73" s="99" t="str">
        <f>LOADER!$F$44</f>
        <v>P49 din documentele vehiculului [mm]</v>
      </c>
      <c r="Q73" s="99" t="str">
        <f>LOADER!$F$45</f>
        <v>Q49 din documentele vehiculului [mm]</v>
      </c>
      <c r="R73" s="99" t="str">
        <f>LOADER!$F$46</f>
        <v>R49 din documentele vehiculului [mm]</v>
      </c>
      <c r="S73" s="99" t="str">
        <f>LOADER!$F$40</f>
        <v>S49 din actele vehiculului</v>
      </c>
      <c r="T73" s="99" t="str">
        <f>LOADER!$F$41</f>
        <v>T49 din actele vehiculului</v>
      </c>
      <c r="U73" s="99" t="str">
        <f>LOADER!I150</f>
        <v>F.1 din documentele vehiculului; 1.1.4 (CIF) [kg]</v>
      </c>
      <c r="V73" s="99" t="str">
        <f>LOADER!$I$157</f>
        <v xml:space="preserve">P.2 din documentele vehiculului; 27.1 (COC); 1.2.1 (CIF) [kW]
</v>
      </c>
      <c r="W73" s="99" t="str">
        <f>LOADER!I152&amp;LOADER!I161</f>
        <v>B din documentele vehiculului [zz-ll-aaaa]</v>
      </c>
      <c r="X73" s="99" t="str">
        <f>LOADER!I160</f>
        <v>V.10 din documentele vehiculului</v>
      </c>
      <c r="Y73" s="99" t="str">
        <f>LOADER!I156</f>
        <v>1.1.13 (CIF)</v>
      </c>
      <c r="Z73" s="99" t="str">
        <f>LOADER!I158</f>
        <v>P.1 din documentele vehiculului [cm3]</v>
      </c>
      <c r="AA73" s="99" t="str">
        <f>LOADER!I151</f>
        <v>W din documentele vehiculului [l/kg]</v>
      </c>
      <c r="AB73" s="99" t="str">
        <f>LOADER!$I$171</f>
        <v>2. C.I.V.
0.11 (COC)
[AAAA]</v>
      </c>
      <c r="AC73" s="99" t="str">
        <f>LOADER!I153</f>
        <v>V.7 din documentele vehiculului; 
49.5 (COC); 2.3 (CIF)</v>
      </c>
      <c r="AD73" s="99" t="str">
        <f>LOADER!I154</f>
        <v>49.7 (COC); 1.1.15 (CIF)</v>
      </c>
      <c r="AE73" s="99" t="str">
        <f>LOADER!I155</f>
        <v>J.2 din documentele vehiculului; 38 (COC)</v>
      </c>
      <c r="AF73" s="99" t="str">
        <f>LOADER!I159</f>
        <v>L.1 din documentele vehiculului; 3 (COC); 1.1.3 (CIF)</v>
      </c>
      <c r="AG73" s="99" t="str">
        <f>LOADER!$F$36</f>
        <v>E din documentele vehiculului</v>
      </c>
      <c r="AH73" s="99" t="str">
        <f>LOADER!$F$37</f>
        <v>Oligatoriu doar pentru vehicule maxim Euro IV.
Informația se regăsește în Certificatul de Conformitate</v>
      </c>
      <c r="AI73" s="99" t="str">
        <f>DATA!$L$306</f>
        <v>0.1 COC</v>
      </c>
      <c r="AJ73" s="99"/>
      <c r="AK73" s="99"/>
      <c r="AL73" s="99"/>
      <c r="AM73" s="99"/>
      <c r="AN73" s="99"/>
      <c r="AO73" s="99"/>
      <c r="AP73" s="99" t="str">
        <f>LOADER!$I$174</f>
        <v>numai pentru vehicule grele de marfă cu o greutate maximă autorizată a vehiculului &gt; 3,5 tone</v>
      </c>
      <c r="AQ73" s="99" t="str">
        <f>LOADER!$I$174</f>
        <v>numai pentru vehicule grele de marfă cu o greutate maximă autorizată a vehiculului &gt; 3,5 tone</v>
      </c>
      <c r="AR73" s="99"/>
      <c r="AS73" s="99" t="str">
        <f>LOADER!$I$174</f>
        <v>numai pentru vehicule grele de marfă cu o greutate maximă autorizată a vehiculului &gt; 3,5 tone</v>
      </c>
      <c r="AT73" s="99"/>
      <c r="AU73" s="99"/>
      <c r="AV73" s="99" t="str">
        <f>LOADER!$I$103</f>
        <v>toate
(APPR + AREA + SANEF + SAPN)</v>
      </c>
      <c r="AW73" s="99" t="s">
        <v>1467</v>
      </c>
      <c r="AX73" s="99" t="s">
        <v>1210</v>
      </c>
      <c r="AY73" s="99" t="s">
        <v>1211</v>
      </c>
      <c r="AZ73" s="99" t="s">
        <v>1212</v>
      </c>
      <c r="BA73" s="99" t="s">
        <v>1213</v>
      </c>
      <c r="BB73" s="99"/>
      <c r="BC73" s="99"/>
      <c r="BD73" s="99"/>
      <c r="BE73" s="99"/>
      <c r="BF73" s="99" t="str">
        <f>LOADER!$I$173</f>
        <v>numai pentru vehicule grele de marfă cu o greutate maximă autorizată a vehiculului ≥ 12 tone</v>
      </c>
      <c r="BG73" s="99"/>
      <c r="BH73" s="136"/>
      <c r="BI73" s="48"/>
      <c r="BJ73" s="48"/>
      <c r="BK73" s="48"/>
      <c r="BL73" s="48"/>
      <c r="BM73" s="48"/>
      <c r="BN73" s="48"/>
      <c r="BO73" s="48"/>
      <c r="BP73" s="48"/>
      <c r="BQ73" s="48"/>
      <c r="BR73" s="48"/>
    </row>
    <row r="74" spans="2:70" ht="15" customHeight="1" thickBot="1" x14ac:dyDescent="0.4">
      <c r="B74" s="13">
        <v>1</v>
      </c>
      <c r="E74" s="53"/>
      <c r="F74" s="90" t="str">
        <f>IF(ISBLANK(E74),"",$I$67&amp;TEXT($I$68,"000000")&amp;TEXT(E74,"000000"))</f>
        <v/>
      </c>
      <c r="G74" s="17"/>
      <c r="H74" s="17"/>
      <c r="I74" s="17"/>
      <c r="J74" s="17"/>
      <c r="K74" s="17"/>
      <c r="L74" s="61"/>
      <c r="M74" s="61"/>
      <c r="N74" s="17"/>
      <c r="O74" s="17"/>
      <c r="P74" s="67"/>
      <c r="Q74" s="67"/>
      <c r="R74" s="67"/>
      <c r="S74" s="67"/>
      <c r="T74" s="67"/>
      <c r="U74" s="61"/>
      <c r="V74" s="224"/>
      <c r="W74" s="245"/>
      <c r="X74" s="196"/>
      <c r="Y74" s="173"/>
      <c r="Z74" s="173"/>
      <c r="AA74" s="224"/>
      <c r="AB74" s="230"/>
      <c r="AC74" s="234"/>
      <c r="AD74" s="170"/>
      <c r="AE74" s="173"/>
      <c r="AF74" s="173"/>
      <c r="AG74" s="206"/>
      <c r="AH74" s="95"/>
      <c r="AI74" s="204"/>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31"/>
    </row>
    <row r="75" spans="2:70" ht="15" customHeight="1" thickBot="1" x14ac:dyDescent="0.4">
      <c r="B75" s="13">
        <v>2</v>
      </c>
      <c r="E75" s="54"/>
      <c r="F75" s="91" t="str">
        <f t="shared" ref="F75:F138" si="0">IF(ISBLANK(E75),"",$I$67&amp;TEXT($I$68,"000000")&amp;TEXT(E75,"000000"))</f>
        <v/>
      </c>
      <c r="G75" s="18"/>
      <c r="H75" s="18"/>
      <c r="I75" s="18"/>
      <c r="J75" s="18"/>
      <c r="K75" s="18"/>
      <c r="L75" s="62"/>
      <c r="M75" s="62"/>
      <c r="N75" s="18"/>
      <c r="O75" s="18"/>
      <c r="P75" s="68"/>
      <c r="Q75" s="68"/>
      <c r="R75" s="68"/>
      <c r="S75" s="68"/>
      <c r="T75" s="68"/>
      <c r="U75" s="62"/>
      <c r="V75" s="246"/>
      <c r="W75" s="247"/>
      <c r="X75" s="171"/>
      <c r="Y75" s="174"/>
      <c r="Z75" s="174"/>
      <c r="AA75" s="225"/>
      <c r="AB75" s="231"/>
      <c r="AC75" s="235"/>
      <c r="AD75" s="171"/>
      <c r="AE75" s="174"/>
      <c r="AF75" s="174"/>
      <c r="AG75" s="207"/>
      <c r="AH75" s="96"/>
      <c r="AI75" s="205"/>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37"/>
    </row>
    <row r="76" spans="2:70" ht="15" customHeight="1" thickBot="1" x14ac:dyDescent="0.4">
      <c r="B76" s="13">
        <v>3</v>
      </c>
      <c r="E76" s="54"/>
      <c r="F76" s="91" t="str">
        <f t="shared" si="0"/>
        <v/>
      </c>
      <c r="G76" s="18"/>
      <c r="H76" s="18"/>
      <c r="I76" s="18"/>
      <c r="J76" s="18"/>
      <c r="K76" s="18"/>
      <c r="L76" s="62"/>
      <c r="M76" s="62"/>
      <c r="N76" s="18"/>
      <c r="O76" s="18"/>
      <c r="P76" s="68"/>
      <c r="Q76" s="68"/>
      <c r="R76" s="68"/>
      <c r="S76" s="68"/>
      <c r="T76" s="68"/>
      <c r="U76" s="62"/>
      <c r="V76" s="246"/>
      <c r="W76" s="247"/>
      <c r="X76" s="171"/>
      <c r="Y76" s="174"/>
      <c r="Z76" s="174"/>
      <c r="AA76" s="225"/>
      <c r="AB76" s="232"/>
      <c r="AC76" s="235"/>
      <c r="AD76" s="171"/>
      <c r="AE76" s="174"/>
      <c r="AF76" s="174"/>
      <c r="AG76" s="207"/>
      <c r="AH76" s="96"/>
      <c r="AI76" s="205"/>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37"/>
    </row>
    <row r="77" spans="2:70" ht="15" customHeight="1" thickBot="1" x14ac:dyDescent="0.4">
      <c r="B77" s="13">
        <v>4</v>
      </c>
      <c r="E77" s="54"/>
      <c r="F77" s="91" t="str">
        <f t="shared" si="0"/>
        <v/>
      </c>
      <c r="G77" s="18"/>
      <c r="H77" s="18"/>
      <c r="I77" s="18"/>
      <c r="J77" s="18"/>
      <c r="K77" s="18"/>
      <c r="L77" s="62"/>
      <c r="M77" s="62"/>
      <c r="N77" s="18"/>
      <c r="O77" s="18"/>
      <c r="P77" s="68"/>
      <c r="Q77" s="68"/>
      <c r="R77" s="68"/>
      <c r="S77" s="68"/>
      <c r="T77" s="68"/>
      <c r="U77" s="62"/>
      <c r="V77" s="246"/>
      <c r="W77" s="247"/>
      <c r="X77" s="171"/>
      <c r="Y77" s="174"/>
      <c r="Z77" s="174"/>
      <c r="AA77" s="225"/>
      <c r="AB77" s="232"/>
      <c r="AC77" s="235"/>
      <c r="AD77" s="171"/>
      <c r="AE77" s="174"/>
      <c r="AF77" s="174"/>
      <c r="AG77" s="207"/>
      <c r="AH77" s="96"/>
      <c r="AI77" s="205"/>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37"/>
    </row>
    <row r="78" spans="2:70" ht="15" customHeight="1" thickBot="1" x14ac:dyDescent="0.4">
      <c r="B78" s="13">
        <v>5</v>
      </c>
      <c r="E78" s="54"/>
      <c r="F78" s="91" t="str">
        <f t="shared" si="0"/>
        <v/>
      </c>
      <c r="G78" s="18"/>
      <c r="H78" s="18"/>
      <c r="I78" s="18"/>
      <c r="J78" s="18"/>
      <c r="K78" s="18"/>
      <c r="L78" s="62"/>
      <c r="M78" s="62"/>
      <c r="N78" s="18"/>
      <c r="O78" s="18"/>
      <c r="P78" s="68"/>
      <c r="Q78" s="68"/>
      <c r="R78" s="68"/>
      <c r="S78" s="68"/>
      <c r="T78" s="68"/>
      <c r="U78" s="62"/>
      <c r="V78" s="246"/>
      <c r="W78" s="247"/>
      <c r="X78" s="171"/>
      <c r="Y78" s="174"/>
      <c r="Z78" s="174"/>
      <c r="AA78" s="225"/>
      <c r="AB78" s="232"/>
      <c r="AC78" s="235"/>
      <c r="AD78" s="171"/>
      <c r="AE78" s="174"/>
      <c r="AF78" s="174"/>
      <c r="AG78" s="207"/>
      <c r="AH78" s="96"/>
      <c r="AI78" s="205"/>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37"/>
    </row>
    <row r="79" spans="2:70" ht="15" customHeight="1" thickBot="1" x14ac:dyDescent="0.4">
      <c r="B79" s="13">
        <v>6</v>
      </c>
      <c r="E79" s="54"/>
      <c r="F79" s="91" t="str">
        <f t="shared" si="0"/>
        <v/>
      </c>
      <c r="G79" s="18"/>
      <c r="H79" s="18"/>
      <c r="I79" s="18"/>
      <c r="J79" s="18"/>
      <c r="K79" s="18"/>
      <c r="L79" s="62"/>
      <c r="M79" s="62"/>
      <c r="N79" s="18"/>
      <c r="O79" s="18"/>
      <c r="P79" s="68"/>
      <c r="Q79" s="68"/>
      <c r="R79" s="68"/>
      <c r="S79" s="68"/>
      <c r="T79" s="68"/>
      <c r="U79" s="62"/>
      <c r="V79" s="246"/>
      <c r="W79" s="247"/>
      <c r="X79" s="171"/>
      <c r="Y79" s="174"/>
      <c r="Z79" s="174"/>
      <c r="AA79" s="225"/>
      <c r="AB79" s="232"/>
      <c r="AC79" s="235"/>
      <c r="AD79" s="171"/>
      <c r="AE79" s="174"/>
      <c r="AF79" s="174"/>
      <c r="AG79" s="207"/>
      <c r="AH79" s="96"/>
      <c r="AI79" s="205"/>
      <c r="AJ79" s="17"/>
      <c r="AK79" s="17"/>
      <c r="AL79" s="17"/>
      <c r="AM79" s="17"/>
      <c r="AN79" s="17"/>
      <c r="AO79" s="17"/>
      <c r="AP79" s="17"/>
      <c r="AQ79" s="17"/>
      <c r="AR79" s="17"/>
      <c r="AS79" s="17"/>
      <c r="AT79" s="17"/>
      <c r="AU79" s="17"/>
      <c r="AV79" s="17"/>
      <c r="AW79" s="17"/>
      <c r="AX79" s="17"/>
      <c r="AY79" s="17"/>
      <c r="AZ79" s="17"/>
      <c r="BA79" s="17"/>
      <c r="BB79" s="17"/>
      <c r="BC79" s="17"/>
      <c r="BD79" s="17"/>
      <c r="BE79" s="17"/>
      <c r="BF79" s="17"/>
      <c r="BG79" s="17"/>
      <c r="BH79" s="137"/>
    </row>
    <row r="80" spans="2:70" ht="15" customHeight="1" thickBot="1" x14ac:dyDescent="0.4">
      <c r="B80" s="13">
        <v>7</v>
      </c>
      <c r="E80" s="54"/>
      <c r="F80" s="91" t="str">
        <f t="shared" si="0"/>
        <v/>
      </c>
      <c r="G80" s="18"/>
      <c r="H80" s="18"/>
      <c r="I80" s="18"/>
      <c r="J80" s="18"/>
      <c r="K80" s="18"/>
      <c r="L80" s="62"/>
      <c r="M80" s="62"/>
      <c r="N80" s="18"/>
      <c r="O80" s="18"/>
      <c r="P80" s="68"/>
      <c r="Q80" s="68"/>
      <c r="R80" s="68"/>
      <c r="S80" s="68"/>
      <c r="T80" s="68"/>
      <c r="U80" s="62"/>
      <c r="V80" s="246"/>
      <c r="W80" s="247"/>
      <c r="X80" s="171"/>
      <c r="Y80" s="174"/>
      <c r="Z80" s="174"/>
      <c r="AA80" s="225"/>
      <c r="AB80" s="232"/>
      <c r="AC80" s="235"/>
      <c r="AD80" s="171"/>
      <c r="AE80" s="174"/>
      <c r="AF80" s="174"/>
      <c r="AG80" s="207"/>
      <c r="AH80" s="96"/>
      <c r="AI80" s="205"/>
      <c r="AJ80" s="17"/>
      <c r="AK80" s="17"/>
      <c r="AL80" s="17"/>
      <c r="AM80" s="17"/>
      <c r="AN80" s="17"/>
      <c r="AO80" s="17"/>
      <c r="AP80" s="17"/>
      <c r="AQ80" s="17"/>
      <c r="AR80" s="17"/>
      <c r="AS80" s="17"/>
      <c r="AT80" s="17"/>
      <c r="AU80" s="17"/>
      <c r="AV80" s="17"/>
      <c r="AW80" s="17"/>
      <c r="AX80" s="17"/>
      <c r="AY80" s="17"/>
      <c r="AZ80" s="17"/>
      <c r="BA80" s="17"/>
      <c r="BB80" s="17"/>
      <c r="BC80" s="17"/>
      <c r="BD80" s="17"/>
      <c r="BE80" s="17"/>
      <c r="BF80" s="17"/>
      <c r="BG80" s="17"/>
      <c r="BH80" s="137"/>
    </row>
    <row r="81" spans="2:60" ht="15" customHeight="1" thickBot="1" x14ac:dyDescent="0.4">
      <c r="B81" s="13">
        <v>8</v>
      </c>
      <c r="E81" s="54"/>
      <c r="F81" s="91" t="str">
        <f t="shared" si="0"/>
        <v/>
      </c>
      <c r="G81" s="18"/>
      <c r="H81" s="18"/>
      <c r="I81" s="18"/>
      <c r="J81" s="18"/>
      <c r="K81" s="18"/>
      <c r="L81" s="62"/>
      <c r="M81" s="62"/>
      <c r="N81" s="18"/>
      <c r="O81" s="18"/>
      <c r="P81" s="68"/>
      <c r="Q81" s="68"/>
      <c r="R81" s="68"/>
      <c r="S81" s="68"/>
      <c r="T81" s="68"/>
      <c r="U81" s="62"/>
      <c r="V81" s="246"/>
      <c r="W81" s="247"/>
      <c r="X81" s="171"/>
      <c r="Y81" s="174"/>
      <c r="Z81" s="174"/>
      <c r="AA81" s="225"/>
      <c r="AB81" s="232"/>
      <c r="AC81" s="235"/>
      <c r="AD81" s="171"/>
      <c r="AE81" s="174"/>
      <c r="AF81" s="174"/>
      <c r="AG81" s="207"/>
      <c r="AH81" s="96"/>
      <c r="AI81" s="205"/>
      <c r="AJ81" s="17"/>
      <c r="AK81" s="17"/>
      <c r="AL81" s="17"/>
      <c r="AM81" s="17"/>
      <c r="AN81" s="17"/>
      <c r="AO81" s="17"/>
      <c r="AP81" s="17"/>
      <c r="AQ81" s="17"/>
      <c r="AR81" s="17"/>
      <c r="AS81" s="17"/>
      <c r="AT81" s="17"/>
      <c r="AU81" s="17"/>
      <c r="AV81" s="17"/>
      <c r="AW81" s="17"/>
      <c r="AX81" s="17"/>
      <c r="AY81" s="17"/>
      <c r="AZ81" s="17"/>
      <c r="BA81" s="17"/>
      <c r="BB81" s="17"/>
      <c r="BC81" s="17"/>
      <c r="BD81" s="17"/>
      <c r="BE81" s="17"/>
      <c r="BF81" s="17"/>
      <c r="BG81" s="17"/>
      <c r="BH81" s="137"/>
    </row>
    <row r="82" spans="2:60" ht="15" customHeight="1" thickBot="1" x14ac:dyDescent="0.4">
      <c r="B82" s="13">
        <v>9</v>
      </c>
      <c r="E82" s="54"/>
      <c r="F82" s="91" t="str">
        <f t="shared" si="0"/>
        <v/>
      </c>
      <c r="G82" s="18"/>
      <c r="H82" s="18"/>
      <c r="I82" s="18"/>
      <c r="J82" s="18"/>
      <c r="K82" s="18"/>
      <c r="L82" s="62"/>
      <c r="M82" s="62"/>
      <c r="N82" s="18"/>
      <c r="O82" s="18"/>
      <c r="P82" s="68"/>
      <c r="Q82" s="68"/>
      <c r="R82" s="68"/>
      <c r="S82" s="68"/>
      <c r="T82" s="68"/>
      <c r="U82" s="62"/>
      <c r="V82" s="246"/>
      <c r="W82" s="247"/>
      <c r="X82" s="171"/>
      <c r="Y82" s="174"/>
      <c r="Z82" s="174"/>
      <c r="AA82" s="225"/>
      <c r="AB82" s="232"/>
      <c r="AC82" s="235"/>
      <c r="AD82" s="171"/>
      <c r="AE82" s="174"/>
      <c r="AF82" s="174"/>
      <c r="AG82" s="207"/>
      <c r="AH82" s="96"/>
      <c r="AI82" s="205"/>
      <c r="AJ82" s="17"/>
      <c r="AK82" s="17"/>
      <c r="AL82" s="17"/>
      <c r="AM82" s="17"/>
      <c r="AN82" s="17"/>
      <c r="AO82" s="17"/>
      <c r="AP82" s="17"/>
      <c r="AQ82" s="17"/>
      <c r="AR82" s="17"/>
      <c r="AS82" s="17"/>
      <c r="AT82" s="17"/>
      <c r="AU82" s="17"/>
      <c r="AV82" s="17"/>
      <c r="AW82" s="17"/>
      <c r="AX82" s="17"/>
      <c r="AY82" s="17"/>
      <c r="AZ82" s="17"/>
      <c r="BA82" s="17"/>
      <c r="BB82" s="17"/>
      <c r="BC82" s="17"/>
      <c r="BD82" s="17"/>
      <c r="BE82" s="17"/>
      <c r="BF82" s="17"/>
      <c r="BG82" s="17"/>
      <c r="BH82" s="137"/>
    </row>
    <row r="83" spans="2:60" ht="15" customHeight="1" thickBot="1" x14ac:dyDescent="0.4">
      <c r="B83" s="13">
        <v>10</v>
      </c>
      <c r="E83" s="54"/>
      <c r="F83" s="91" t="str">
        <f t="shared" si="0"/>
        <v/>
      </c>
      <c r="G83" s="18"/>
      <c r="H83" s="18"/>
      <c r="I83" s="18"/>
      <c r="J83" s="18"/>
      <c r="K83" s="18"/>
      <c r="L83" s="62"/>
      <c r="M83" s="62"/>
      <c r="N83" s="18"/>
      <c r="O83" s="18"/>
      <c r="P83" s="68"/>
      <c r="Q83" s="68"/>
      <c r="R83" s="68"/>
      <c r="S83" s="68"/>
      <c r="T83" s="68"/>
      <c r="U83" s="62"/>
      <c r="V83" s="246"/>
      <c r="W83" s="247"/>
      <c r="X83" s="171"/>
      <c r="Y83" s="174"/>
      <c r="Z83" s="174"/>
      <c r="AA83" s="225"/>
      <c r="AB83" s="232"/>
      <c r="AC83" s="235"/>
      <c r="AD83" s="171"/>
      <c r="AE83" s="174"/>
      <c r="AF83" s="174"/>
      <c r="AG83" s="207"/>
      <c r="AH83" s="96"/>
      <c r="AI83" s="205"/>
      <c r="AJ83" s="17"/>
      <c r="AK83" s="17"/>
      <c r="AL83" s="17"/>
      <c r="AM83" s="17"/>
      <c r="AN83" s="17"/>
      <c r="AO83" s="17"/>
      <c r="AP83" s="17"/>
      <c r="AQ83" s="17"/>
      <c r="AR83" s="17"/>
      <c r="AS83" s="17"/>
      <c r="AT83" s="17"/>
      <c r="AU83" s="17"/>
      <c r="AV83" s="17"/>
      <c r="AW83" s="17"/>
      <c r="AX83" s="17"/>
      <c r="AY83" s="17"/>
      <c r="AZ83" s="17"/>
      <c r="BA83" s="17"/>
      <c r="BB83" s="17"/>
      <c r="BC83" s="17"/>
      <c r="BD83" s="17"/>
      <c r="BE83" s="17"/>
      <c r="BF83" s="17"/>
      <c r="BG83" s="17"/>
      <c r="BH83" s="137"/>
    </row>
    <row r="84" spans="2:60" ht="15" customHeight="1" thickBot="1" x14ac:dyDescent="0.4">
      <c r="B84" s="13">
        <v>11</v>
      </c>
      <c r="E84" s="54"/>
      <c r="F84" s="91" t="str">
        <f t="shared" si="0"/>
        <v/>
      </c>
      <c r="G84" s="18"/>
      <c r="H84" s="18"/>
      <c r="I84" s="18"/>
      <c r="J84" s="18"/>
      <c r="K84" s="18"/>
      <c r="L84" s="62"/>
      <c r="M84" s="62"/>
      <c r="N84" s="18"/>
      <c r="O84" s="18"/>
      <c r="P84" s="68"/>
      <c r="Q84" s="68"/>
      <c r="R84" s="68"/>
      <c r="S84" s="68"/>
      <c r="T84" s="68"/>
      <c r="U84" s="62"/>
      <c r="V84" s="246"/>
      <c r="W84" s="247"/>
      <c r="X84" s="171"/>
      <c r="Y84" s="174"/>
      <c r="Z84" s="174"/>
      <c r="AA84" s="225"/>
      <c r="AB84" s="232"/>
      <c r="AC84" s="235"/>
      <c r="AD84" s="171"/>
      <c r="AE84" s="174"/>
      <c r="AF84" s="174"/>
      <c r="AG84" s="207"/>
      <c r="AH84" s="96"/>
      <c r="AI84" s="205"/>
      <c r="AJ84" s="17"/>
      <c r="AK84" s="17"/>
      <c r="AL84" s="17"/>
      <c r="AM84" s="17"/>
      <c r="AN84" s="17"/>
      <c r="AO84" s="17"/>
      <c r="AP84" s="17"/>
      <c r="AQ84" s="17"/>
      <c r="AR84" s="17"/>
      <c r="AS84" s="17"/>
      <c r="AT84" s="17"/>
      <c r="AU84" s="17"/>
      <c r="AV84" s="17"/>
      <c r="AW84" s="17"/>
      <c r="AX84" s="17"/>
      <c r="AY84" s="17"/>
      <c r="AZ84" s="17"/>
      <c r="BA84" s="17"/>
      <c r="BB84" s="17"/>
      <c r="BC84" s="17"/>
      <c r="BD84" s="17"/>
      <c r="BE84" s="17"/>
      <c r="BF84" s="17"/>
      <c r="BG84" s="17"/>
      <c r="BH84" s="137"/>
    </row>
    <row r="85" spans="2:60" ht="15" customHeight="1" thickBot="1" x14ac:dyDescent="0.4">
      <c r="B85" s="13">
        <v>12</v>
      </c>
      <c r="E85" s="54"/>
      <c r="F85" s="91" t="str">
        <f t="shared" si="0"/>
        <v/>
      </c>
      <c r="G85" s="18"/>
      <c r="H85" s="18"/>
      <c r="I85" s="18"/>
      <c r="J85" s="18"/>
      <c r="K85" s="18"/>
      <c r="L85" s="62"/>
      <c r="M85" s="62"/>
      <c r="N85" s="18"/>
      <c r="O85" s="18"/>
      <c r="P85" s="68"/>
      <c r="Q85" s="68"/>
      <c r="R85" s="68"/>
      <c r="S85" s="68"/>
      <c r="T85" s="68"/>
      <c r="U85" s="62"/>
      <c r="V85" s="246"/>
      <c r="W85" s="247"/>
      <c r="X85" s="171"/>
      <c r="Y85" s="174"/>
      <c r="Z85" s="174"/>
      <c r="AA85" s="225"/>
      <c r="AB85" s="232"/>
      <c r="AC85" s="235"/>
      <c r="AD85" s="171"/>
      <c r="AE85" s="174"/>
      <c r="AF85" s="174"/>
      <c r="AG85" s="207"/>
      <c r="AH85" s="96"/>
      <c r="AI85" s="205"/>
      <c r="AJ85" s="17"/>
      <c r="AK85" s="17"/>
      <c r="AL85" s="17"/>
      <c r="AM85" s="17"/>
      <c r="AN85" s="17"/>
      <c r="AO85" s="17"/>
      <c r="AP85" s="17"/>
      <c r="AQ85" s="17"/>
      <c r="AR85" s="17"/>
      <c r="AS85" s="17"/>
      <c r="AT85" s="17"/>
      <c r="AU85" s="17"/>
      <c r="AV85" s="17"/>
      <c r="AW85" s="17"/>
      <c r="AX85" s="17"/>
      <c r="AY85" s="17"/>
      <c r="AZ85" s="17"/>
      <c r="BA85" s="17"/>
      <c r="BB85" s="17"/>
      <c r="BC85" s="17"/>
      <c r="BD85" s="17"/>
      <c r="BE85" s="17"/>
      <c r="BF85" s="17"/>
      <c r="BG85" s="17"/>
      <c r="BH85" s="137"/>
    </row>
    <row r="86" spans="2:60" ht="15" customHeight="1" thickBot="1" x14ac:dyDescent="0.4">
      <c r="B86" s="13">
        <v>13</v>
      </c>
      <c r="E86" s="54"/>
      <c r="F86" s="91" t="str">
        <f t="shared" si="0"/>
        <v/>
      </c>
      <c r="G86" s="18"/>
      <c r="H86" s="18"/>
      <c r="I86" s="18"/>
      <c r="J86" s="18"/>
      <c r="K86" s="18"/>
      <c r="L86" s="62"/>
      <c r="M86" s="62"/>
      <c r="N86" s="18"/>
      <c r="O86" s="18"/>
      <c r="P86" s="68"/>
      <c r="Q86" s="68"/>
      <c r="R86" s="68"/>
      <c r="S86" s="68"/>
      <c r="T86" s="68"/>
      <c r="U86" s="62"/>
      <c r="V86" s="246"/>
      <c r="W86" s="247"/>
      <c r="X86" s="171"/>
      <c r="Y86" s="174"/>
      <c r="Z86" s="174"/>
      <c r="AA86" s="225"/>
      <c r="AB86" s="232"/>
      <c r="AC86" s="235"/>
      <c r="AD86" s="171"/>
      <c r="AE86" s="174"/>
      <c r="AF86" s="174"/>
      <c r="AG86" s="207"/>
      <c r="AH86" s="96"/>
      <c r="AI86" s="205"/>
      <c r="AJ86" s="17"/>
      <c r="AK86" s="17"/>
      <c r="AL86" s="17"/>
      <c r="AM86" s="17"/>
      <c r="AN86" s="17"/>
      <c r="AO86" s="17"/>
      <c r="AP86" s="17"/>
      <c r="AQ86" s="17"/>
      <c r="AR86" s="17"/>
      <c r="AS86" s="17"/>
      <c r="AT86" s="17"/>
      <c r="AU86" s="17"/>
      <c r="AV86" s="17"/>
      <c r="AW86" s="17"/>
      <c r="AX86" s="17"/>
      <c r="AY86" s="17"/>
      <c r="AZ86" s="17"/>
      <c r="BA86" s="17"/>
      <c r="BB86" s="17"/>
      <c r="BC86" s="17"/>
      <c r="BD86" s="17"/>
      <c r="BE86" s="17"/>
      <c r="BF86" s="17"/>
      <c r="BG86" s="17"/>
      <c r="BH86" s="137"/>
    </row>
    <row r="87" spans="2:60" ht="15" customHeight="1" thickBot="1" x14ac:dyDescent="0.4">
      <c r="B87" s="13">
        <v>14</v>
      </c>
      <c r="E87" s="54"/>
      <c r="F87" s="91" t="str">
        <f t="shared" si="0"/>
        <v/>
      </c>
      <c r="G87" s="18"/>
      <c r="H87" s="18"/>
      <c r="I87" s="18"/>
      <c r="J87" s="18"/>
      <c r="K87" s="18"/>
      <c r="L87" s="62"/>
      <c r="M87" s="62"/>
      <c r="N87" s="18"/>
      <c r="O87" s="18"/>
      <c r="P87" s="68"/>
      <c r="Q87" s="68"/>
      <c r="R87" s="68"/>
      <c r="S87" s="68"/>
      <c r="T87" s="68"/>
      <c r="U87" s="62"/>
      <c r="V87" s="246"/>
      <c r="W87" s="247"/>
      <c r="X87" s="171"/>
      <c r="Y87" s="174"/>
      <c r="Z87" s="174"/>
      <c r="AA87" s="225"/>
      <c r="AB87" s="232"/>
      <c r="AC87" s="235"/>
      <c r="AD87" s="171"/>
      <c r="AE87" s="174"/>
      <c r="AF87" s="174"/>
      <c r="AG87" s="207"/>
      <c r="AH87" s="96"/>
      <c r="AI87" s="205"/>
      <c r="AJ87" s="17"/>
      <c r="AK87" s="17"/>
      <c r="AL87" s="17"/>
      <c r="AM87" s="17"/>
      <c r="AN87" s="17"/>
      <c r="AO87" s="17"/>
      <c r="AP87" s="17"/>
      <c r="AQ87" s="17"/>
      <c r="AR87" s="17"/>
      <c r="AS87" s="17"/>
      <c r="AT87" s="17"/>
      <c r="AU87" s="17"/>
      <c r="AV87" s="17"/>
      <c r="AW87" s="17"/>
      <c r="AX87" s="17"/>
      <c r="AY87" s="17"/>
      <c r="AZ87" s="17"/>
      <c r="BA87" s="17"/>
      <c r="BB87" s="17"/>
      <c r="BC87" s="17"/>
      <c r="BD87" s="17"/>
      <c r="BE87" s="17"/>
      <c r="BF87" s="17"/>
      <c r="BG87" s="17"/>
      <c r="BH87" s="137"/>
    </row>
    <row r="88" spans="2:60" ht="15" customHeight="1" thickBot="1" x14ac:dyDescent="0.4">
      <c r="B88" s="13">
        <v>15</v>
      </c>
      <c r="E88" s="54"/>
      <c r="F88" s="91" t="str">
        <f t="shared" si="0"/>
        <v/>
      </c>
      <c r="G88" s="18"/>
      <c r="H88" s="18"/>
      <c r="I88" s="18"/>
      <c r="J88" s="18"/>
      <c r="K88" s="18"/>
      <c r="L88" s="62"/>
      <c r="M88" s="62"/>
      <c r="N88" s="18"/>
      <c r="O88" s="18"/>
      <c r="P88" s="68"/>
      <c r="Q88" s="68"/>
      <c r="R88" s="68"/>
      <c r="S88" s="68"/>
      <c r="T88" s="68"/>
      <c r="U88" s="62"/>
      <c r="V88" s="246"/>
      <c r="W88" s="247"/>
      <c r="X88" s="171"/>
      <c r="Y88" s="174"/>
      <c r="Z88" s="174"/>
      <c r="AA88" s="225"/>
      <c r="AB88" s="232"/>
      <c r="AC88" s="235"/>
      <c r="AD88" s="171"/>
      <c r="AE88" s="174"/>
      <c r="AF88" s="174"/>
      <c r="AG88" s="207"/>
      <c r="AH88" s="96"/>
      <c r="AI88" s="205"/>
      <c r="AJ88" s="17"/>
      <c r="AK88" s="17"/>
      <c r="AL88" s="17"/>
      <c r="AM88" s="17"/>
      <c r="AN88" s="17"/>
      <c r="AO88" s="17"/>
      <c r="AP88" s="17"/>
      <c r="AQ88" s="17"/>
      <c r="AR88" s="17"/>
      <c r="AS88" s="17"/>
      <c r="AT88" s="17"/>
      <c r="AU88" s="17"/>
      <c r="AV88" s="17"/>
      <c r="AW88" s="17"/>
      <c r="AX88" s="17"/>
      <c r="AY88" s="17"/>
      <c r="AZ88" s="17"/>
      <c r="BA88" s="17"/>
      <c r="BB88" s="17"/>
      <c r="BC88" s="17"/>
      <c r="BD88" s="17"/>
      <c r="BE88" s="17"/>
      <c r="BF88" s="17"/>
      <c r="BG88" s="17"/>
      <c r="BH88" s="137"/>
    </row>
    <row r="89" spans="2:60" ht="15" customHeight="1" thickBot="1" x14ac:dyDescent="0.4">
      <c r="B89" s="13">
        <v>16</v>
      </c>
      <c r="E89" s="54"/>
      <c r="F89" s="91" t="str">
        <f t="shared" si="0"/>
        <v/>
      </c>
      <c r="G89" s="18"/>
      <c r="H89" s="18"/>
      <c r="I89" s="18"/>
      <c r="J89" s="18"/>
      <c r="K89" s="18"/>
      <c r="L89" s="62"/>
      <c r="M89" s="62"/>
      <c r="N89" s="18"/>
      <c r="O89" s="18"/>
      <c r="P89" s="68"/>
      <c r="Q89" s="68"/>
      <c r="R89" s="68"/>
      <c r="S89" s="68"/>
      <c r="T89" s="68"/>
      <c r="U89" s="62"/>
      <c r="V89" s="246"/>
      <c r="W89" s="247"/>
      <c r="X89" s="171"/>
      <c r="Y89" s="174"/>
      <c r="Z89" s="174"/>
      <c r="AA89" s="225"/>
      <c r="AB89" s="232"/>
      <c r="AC89" s="235"/>
      <c r="AD89" s="171"/>
      <c r="AE89" s="174"/>
      <c r="AF89" s="174"/>
      <c r="AG89" s="207"/>
      <c r="AH89" s="96"/>
      <c r="AI89" s="205"/>
      <c r="AJ89" s="17"/>
      <c r="AK89" s="17"/>
      <c r="AL89" s="17"/>
      <c r="AM89" s="17"/>
      <c r="AN89" s="17"/>
      <c r="AO89" s="17"/>
      <c r="AP89" s="17"/>
      <c r="AQ89" s="17"/>
      <c r="AR89" s="17"/>
      <c r="AS89" s="17"/>
      <c r="AT89" s="17"/>
      <c r="AU89" s="17"/>
      <c r="AV89" s="17"/>
      <c r="AW89" s="17"/>
      <c r="AX89" s="17"/>
      <c r="AY89" s="17"/>
      <c r="AZ89" s="17"/>
      <c r="BA89" s="17"/>
      <c r="BB89" s="17"/>
      <c r="BC89" s="17"/>
      <c r="BD89" s="17"/>
      <c r="BE89" s="17"/>
      <c r="BF89" s="17"/>
      <c r="BG89" s="17"/>
      <c r="BH89" s="137"/>
    </row>
    <row r="90" spans="2:60" ht="15" customHeight="1" thickBot="1" x14ac:dyDescent="0.4">
      <c r="B90" s="13">
        <v>17</v>
      </c>
      <c r="E90" s="54"/>
      <c r="F90" s="91" t="str">
        <f t="shared" si="0"/>
        <v/>
      </c>
      <c r="G90" s="18"/>
      <c r="H90" s="18"/>
      <c r="I90" s="18"/>
      <c r="J90" s="18"/>
      <c r="K90" s="18"/>
      <c r="L90" s="62"/>
      <c r="M90" s="62"/>
      <c r="N90" s="18"/>
      <c r="O90" s="18"/>
      <c r="P90" s="68"/>
      <c r="Q90" s="68"/>
      <c r="R90" s="68"/>
      <c r="S90" s="68"/>
      <c r="T90" s="68"/>
      <c r="U90" s="62"/>
      <c r="V90" s="246"/>
      <c r="W90" s="247"/>
      <c r="X90" s="171"/>
      <c r="Y90" s="174"/>
      <c r="Z90" s="174"/>
      <c r="AA90" s="225"/>
      <c r="AB90" s="232"/>
      <c r="AC90" s="235"/>
      <c r="AD90" s="171"/>
      <c r="AE90" s="174"/>
      <c r="AF90" s="174"/>
      <c r="AG90" s="207"/>
      <c r="AH90" s="96"/>
      <c r="AI90" s="205"/>
      <c r="AJ90" s="17"/>
      <c r="AK90" s="17"/>
      <c r="AL90" s="17"/>
      <c r="AM90" s="17"/>
      <c r="AN90" s="17"/>
      <c r="AO90" s="17"/>
      <c r="AP90" s="17"/>
      <c r="AQ90" s="17"/>
      <c r="AR90" s="17"/>
      <c r="AS90" s="17"/>
      <c r="AT90" s="17"/>
      <c r="AU90" s="17"/>
      <c r="AV90" s="17"/>
      <c r="AW90" s="17"/>
      <c r="AX90" s="17"/>
      <c r="AY90" s="17"/>
      <c r="AZ90" s="17"/>
      <c r="BA90" s="17"/>
      <c r="BB90" s="17"/>
      <c r="BC90" s="17"/>
      <c r="BD90" s="17"/>
      <c r="BE90" s="17"/>
      <c r="BF90" s="17"/>
      <c r="BG90" s="17"/>
      <c r="BH90" s="137"/>
    </row>
    <row r="91" spans="2:60" ht="15" customHeight="1" thickBot="1" x14ac:dyDescent="0.4">
      <c r="B91" s="13">
        <v>18</v>
      </c>
      <c r="E91" s="54"/>
      <c r="F91" s="91" t="str">
        <f t="shared" si="0"/>
        <v/>
      </c>
      <c r="G91" s="18"/>
      <c r="H91" s="18"/>
      <c r="I91" s="18"/>
      <c r="J91" s="18"/>
      <c r="K91" s="18"/>
      <c r="L91" s="62"/>
      <c r="M91" s="62"/>
      <c r="N91" s="18"/>
      <c r="O91" s="18"/>
      <c r="P91" s="68"/>
      <c r="Q91" s="68"/>
      <c r="R91" s="68"/>
      <c r="S91" s="68"/>
      <c r="T91" s="68"/>
      <c r="U91" s="62"/>
      <c r="V91" s="246"/>
      <c r="W91" s="247"/>
      <c r="X91" s="171"/>
      <c r="Y91" s="174"/>
      <c r="Z91" s="174"/>
      <c r="AA91" s="225"/>
      <c r="AB91" s="232"/>
      <c r="AC91" s="235"/>
      <c r="AD91" s="171"/>
      <c r="AE91" s="174"/>
      <c r="AF91" s="174"/>
      <c r="AG91" s="207"/>
      <c r="AH91" s="96"/>
      <c r="AI91" s="205"/>
      <c r="AJ91" s="17"/>
      <c r="AK91" s="17"/>
      <c r="AL91" s="17"/>
      <c r="AM91" s="17"/>
      <c r="AN91" s="17"/>
      <c r="AO91" s="17"/>
      <c r="AP91" s="17"/>
      <c r="AQ91" s="17"/>
      <c r="AR91" s="17"/>
      <c r="AS91" s="17"/>
      <c r="AT91" s="17"/>
      <c r="AU91" s="17"/>
      <c r="AV91" s="17"/>
      <c r="AW91" s="17"/>
      <c r="AX91" s="17"/>
      <c r="AY91" s="17"/>
      <c r="AZ91" s="17"/>
      <c r="BA91" s="17"/>
      <c r="BB91" s="17"/>
      <c r="BC91" s="17"/>
      <c r="BD91" s="17"/>
      <c r="BE91" s="17"/>
      <c r="BF91" s="17"/>
      <c r="BG91" s="17"/>
      <c r="BH91" s="137"/>
    </row>
    <row r="92" spans="2:60" ht="15" customHeight="1" thickBot="1" x14ac:dyDescent="0.4">
      <c r="B92" s="13">
        <v>19</v>
      </c>
      <c r="E92" s="54"/>
      <c r="F92" s="91" t="str">
        <f t="shared" si="0"/>
        <v/>
      </c>
      <c r="G92" s="18"/>
      <c r="H92" s="18"/>
      <c r="I92" s="18"/>
      <c r="J92" s="18"/>
      <c r="K92" s="18"/>
      <c r="L92" s="62"/>
      <c r="M92" s="62"/>
      <c r="N92" s="18"/>
      <c r="O92" s="18"/>
      <c r="P92" s="68"/>
      <c r="Q92" s="68"/>
      <c r="R92" s="68"/>
      <c r="S92" s="68"/>
      <c r="T92" s="68"/>
      <c r="U92" s="62"/>
      <c r="V92" s="246"/>
      <c r="W92" s="247"/>
      <c r="X92" s="171"/>
      <c r="Y92" s="174"/>
      <c r="Z92" s="174"/>
      <c r="AA92" s="225"/>
      <c r="AB92" s="232"/>
      <c r="AC92" s="235"/>
      <c r="AD92" s="171"/>
      <c r="AE92" s="174"/>
      <c r="AF92" s="174"/>
      <c r="AG92" s="207"/>
      <c r="AH92" s="96"/>
      <c r="AI92" s="205"/>
      <c r="AJ92" s="17"/>
      <c r="AK92" s="17"/>
      <c r="AL92" s="17"/>
      <c r="AM92" s="17"/>
      <c r="AN92" s="17"/>
      <c r="AO92" s="17"/>
      <c r="AP92" s="17"/>
      <c r="AQ92" s="17"/>
      <c r="AR92" s="17"/>
      <c r="AS92" s="17"/>
      <c r="AT92" s="17"/>
      <c r="AU92" s="17"/>
      <c r="AV92" s="17"/>
      <c r="AW92" s="17"/>
      <c r="AX92" s="17"/>
      <c r="AY92" s="17"/>
      <c r="AZ92" s="17"/>
      <c r="BA92" s="17"/>
      <c r="BB92" s="17"/>
      <c r="BC92" s="17"/>
      <c r="BD92" s="17"/>
      <c r="BE92" s="17"/>
      <c r="BF92" s="17"/>
      <c r="BG92" s="17"/>
      <c r="BH92" s="137"/>
    </row>
    <row r="93" spans="2:60" ht="15" customHeight="1" thickBot="1" x14ac:dyDescent="0.4">
      <c r="B93" s="13">
        <v>20</v>
      </c>
      <c r="E93" s="54"/>
      <c r="F93" s="91" t="str">
        <f t="shared" si="0"/>
        <v/>
      </c>
      <c r="G93" s="18"/>
      <c r="H93" s="18"/>
      <c r="I93" s="18"/>
      <c r="J93" s="18"/>
      <c r="K93" s="18"/>
      <c r="L93" s="62"/>
      <c r="M93" s="62"/>
      <c r="N93" s="18"/>
      <c r="O93" s="18"/>
      <c r="P93" s="68"/>
      <c r="Q93" s="68"/>
      <c r="R93" s="68"/>
      <c r="S93" s="68"/>
      <c r="T93" s="68"/>
      <c r="U93" s="62"/>
      <c r="V93" s="246"/>
      <c r="W93" s="247"/>
      <c r="X93" s="171"/>
      <c r="Y93" s="174"/>
      <c r="Z93" s="174"/>
      <c r="AA93" s="225"/>
      <c r="AB93" s="232"/>
      <c r="AC93" s="235"/>
      <c r="AD93" s="171"/>
      <c r="AE93" s="174"/>
      <c r="AF93" s="174"/>
      <c r="AG93" s="207"/>
      <c r="AH93" s="96"/>
      <c r="AI93" s="205"/>
      <c r="AJ93" s="17"/>
      <c r="AK93" s="17"/>
      <c r="AL93" s="17"/>
      <c r="AM93" s="17"/>
      <c r="AN93" s="17"/>
      <c r="AO93" s="17"/>
      <c r="AP93" s="17"/>
      <c r="AQ93" s="17"/>
      <c r="AR93" s="17"/>
      <c r="AS93" s="17"/>
      <c r="AT93" s="17"/>
      <c r="AU93" s="17"/>
      <c r="AV93" s="17"/>
      <c r="AW93" s="17"/>
      <c r="AX93" s="17"/>
      <c r="AY93" s="17"/>
      <c r="AZ93" s="17"/>
      <c r="BA93" s="17"/>
      <c r="BB93" s="17"/>
      <c r="BC93" s="17"/>
      <c r="BD93" s="17"/>
      <c r="BE93" s="17"/>
      <c r="BF93" s="17"/>
      <c r="BG93" s="17"/>
      <c r="BH93" s="137"/>
    </row>
    <row r="94" spans="2:60" ht="15" customHeight="1" thickBot="1" x14ac:dyDescent="0.4">
      <c r="B94" s="13">
        <v>21</v>
      </c>
      <c r="E94" s="54"/>
      <c r="F94" s="91" t="str">
        <f t="shared" si="0"/>
        <v/>
      </c>
      <c r="G94" s="18"/>
      <c r="H94" s="18"/>
      <c r="I94" s="18"/>
      <c r="J94" s="18"/>
      <c r="K94" s="18"/>
      <c r="L94" s="62"/>
      <c r="M94" s="62"/>
      <c r="N94" s="18"/>
      <c r="O94" s="18"/>
      <c r="P94" s="68"/>
      <c r="Q94" s="68"/>
      <c r="R94" s="68"/>
      <c r="S94" s="68"/>
      <c r="T94" s="68"/>
      <c r="U94" s="62"/>
      <c r="V94" s="246"/>
      <c r="W94" s="247"/>
      <c r="X94" s="171"/>
      <c r="Y94" s="174"/>
      <c r="Z94" s="174"/>
      <c r="AA94" s="225"/>
      <c r="AB94" s="232"/>
      <c r="AC94" s="235"/>
      <c r="AD94" s="171"/>
      <c r="AE94" s="174"/>
      <c r="AF94" s="174"/>
      <c r="AG94" s="207"/>
      <c r="AH94" s="96"/>
      <c r="AI94" s="205"/>
      <c r="AJ94" s="17"/>
      <c r="AK94" s="17"/>
      <c r="AL94" s="17"/>
      <c r="AM94" s="17"/>
      <c r="AN94" s="17"/>
      <c r="AO94" s="17"/>
      <c r="AP94" s="17"/>
      <c r="AQ94" s="17"/>
      <c r="AR94" s="17"/>
      <c r="AS94" s="17"/>
      <c r="AT94" s="17"/>
      <c r="AU94" s="17"/>
      <c r="AV94" s="17"/>
      <c r="AW94" s="17"/>
      <c r="AX94" s="17"/>
      <c r="AY94" s="17"/>
      <c r="AZ94" s="17"/>
      <c r="BA94" s="17"/>
      <c r="BB94" s="17"/>
      <c r="BC94" s="17"/>
      <c r="BD94" s="17"/>
      <c r="BE94" s="17"/>
      <c r="BF94" s="17"/>
      <c r="BG94" s="17"/>
      <c r="BH94" s="137"/>
    </row>
    <row r="95" spans="2:60" ht="15" customHeight="1" thickBot="1" x14ac:dyDescent="0.4">
      <c r="B95" s="13">
        <v>22</v>
      </c>
      <c r="E95" s="54"/>
      <c r="F95" s="91" t="str">
        <f t="shared" si="0"/>
        <v/>
      </c>
      <c r="G95" s="18"/>
      <c r="H95" s="18"/>
      <c r="I95" s="18"/>
      <c r="J95" s="18"/>
      <c r="K95" s="18"/>
      <c r="L95" s="62"/>
      <c r="M95" s="62"/>
      <c r="N95" s="18"/>
      <c r="O95" s="18"/>
      <c r="P95" s="68"/>
      <c r="Q95" s="68"/>
      <c r="R95" s="68"/>
      <c r="S95" s="68"/>
      <c r="T95" s="68"/>
      <c r="U95" s="62"/>
      <c r="V95" s="246"/>
      <c r="W95" s="247"/>
      <c r="X95" s="171"/>
      <c r="Y95" s="174"/>
      <c r="Z95" s="174"/>
      <c r="AA95" s="225"/>
      <c r="AB95" s="232"/>
      <c r="AC95" s="235"/>
      <c r="AD95" s="171"/>
      <c r="AE95" s="174"/>
      <c r="AF95" s="174"/>
      <c r="AG95" s="207"/>
      <c r="AH95" s="96"/>
      <c r="AI95" s="205"/>
      <c r="AJ95" s="17"/>
      <c r="AK95" s="17"/>
      <c r="AL95" s="17"/>
      <c r="AM95" s="17"/>
      <c r="AN95" s="17"/>
      <c r="AO95" s="17"/>
      <c r="AP95" s="17"/>
      <c r="AQ95" s="17"/>
      <c r="AR95" s="17"/>
      <c r="AS95" s="17"/>
      <c r="AT95" s="17"/>
      <c r="AU95" s="17"/>
      <c r="AV95" s="17"/>
      <c r="AW95" s="17"/>
      <c r="AX95" s="17"/>
      <c r="AY95" s="17"/>
      <c r="AZ95" s="17"/>
      <c r="BA95" s="17"/>
      <c r="BB95" s="17"/>
      <c r="BC95" s="17"/>
      <c r="BD95" s="17"/>
      <c r="BE95" s="17"/>
      <c r="BF95" s="17"/>
      <c r="BG95" s="17"/>
      <c r="BH95" s="137"/>
    </row>
    <row r="96" spans="2:60" ht="15" customHeight="1" thickBot="1" x14ac:dyDescent="0.4">
      <c r="B96" s="13">
        <v>23</v>
      </c>
      <c r="E96" s="54"/>
      <c r="F96" s="91" t="str">
        <f t="shared" si="0"/>
        <v/>
      </c>
      <c r="G96" s="18"/>
      <c r="H96" s="18"/>
      <c r="I96" s="18"/>
      <c r="J96" s="18"/>
      <c r="K96" s="18"/>
      <c r="L96" s="62"/>
      <c r="M96" s="62"/>
      <c r="N96" s="18"/>
      <c r="O96" s="18"/>
      <c r="P96" s="68"/>
      <c r="Q96" s="68"/>
      <c r="R96" s="68"/>
      <c r="S96" s="68"/>
      <c r="T96" s="68"/>
      <c r="U96" s="62"/>
      <c r="V96" s="246"/>
      <c r="W96" s="247"/>
      <c r="X96" s="171"/>
      <c r="Y96" s="174"/>
      <c r="Z96" s="174"/>
      <c r="AA96" s="225"/>
      <c r="AB96" s="232"/>
      <c r="AC96" s="235"/>
      <c r="AD96" s="171"/>
      <c r="AE96" s="174"/>
      <c r="AF96" s="174"/>
      <c r="AG96" s="207"/>
      <c r="AH96" s="96"/>
      <c r="AI96" s="205"/>
      <c r="AJ96" s="17"/>
      <c r="AK96" s="17"/>
      <c r="AL96" s="17"/>
      <c r="AM96" s="17"/>
      <c r="AN96" s="17"/>
      <c r="AO96" s="17"/>
      <c r="AP96" s="17"/>
      <c r="AQ96" s="17"/>
      <c r="AR96" s="17"/>
      <c r="AS96" s="17"/>
      <c r="AT96" s="17"/>
      <c r="AU96" s="17"/>
      <c r="AV96" s="17"/>
      <c r="AW96" s="17"/>
      <c r="AX96" s="17"/>
      <c r="AY96" s="17"/>
      <c r="AZ96" s="17"/>
      <c r="BA96" s="17"/>
      <c r="BB96" s="17"/>
      <c r="BC96" s="17"/>
      <c r="BD96" s="17"/>
      <c r="BE96" s="17"/>
      <c r="BF96" s="17"/>
      <c r="BG96" s="17"/>
      <c r="BH96" s="137"/>
    </row>
    <row r="97" spans="2:60" ht="15" customHeight="1" thickBot="1" x14ac:dyDescent="0.4">
      <c r="B97" s="13">
        <v>24</v>
      </c>
      <c r="E97" s="54"/>
      <c r="F97" s="91" t="str">
        <f t="shared" si="0"/>
        <v/>
      </c>
      <c r="G97" s="18"/>
      <c r="H97" s="18"/>
      <c r="I97" s="18"/>
      <c r="J97" s="18"/>
      <c r="K97" s="18"/>
      <c r="L97" s="62"/>
      <c r="M97" s="62"/>
      <c r="N97" s="18"/>
      <c r="O97" s="18"/>
      <c r="P97" s="68"/>
      <c r="Q97" s="68"/>
      <c r="R97" s="68"/>
      <c r="S97" s="68"/>
      <c r="T97" s="68"/>
      <c r="U97" s="62"/>
      <c r="V97" s="246"/>
      <c r="W97" s="247"/>
      <c r="X97" s="171"/>
      <c r="Y97" s="174"/>
      <c r="Z97" s="174"/>
      <c r="AA97" s="225"/>
      <c r="AB97" s="232"/>
      <c r="AC97" s="235"/>
      <c r="AD97" s="171"/>
      <c r="AE97" s="174"/>
      <c r="AF97" s="174"/>
      <c r="AG97" s="207"/>
      <c r="AH97" s="96"/>
      <c r="AI97" s="205"/>
      <c r="AJ97" s="17"/>
      <c r="AK97" s="17"/>
      <c r="AL97" s="17"/>
      <c r="AM97" s="17"/>
      <c r="AN97" s="17"/>
      <c r="AO97" s="17"/>
      <c r="AP97" s="17"/>
      <c r="AQ97" s="17"/>
      <c r="AR97" s="17"/>
      <c r="AS97" s="17"/>
      <c r="AT97" s="17"/>
      <c r="AU97" s="17"/>
      <c r="AV97" s="17"/>
      <c r="AW97" s="17"/>
      <c r="AX97" s="17"/>
      <c r="AY97" s="17"/>
      <c r="AZ97" s="17"/>
      <c r="BA97" s="17"/>
      <c r="BB97" s="17"/>
      <c r="BC97" s="17"/>
      <c r="BD97" s="17"/>
      <c r="BE97" s="17"/>
      <c r="BF97" s="17"/>
      <c r="BG97" s="17"/>
      <c r="BH97" s="137"/>
    </row>
    <row r="98" spans="2:60" ht="15" customHeight="1" thickBot="1" x14ac:dyDescent="0.4">
      <c r="B98" s="13">
        <v>25</v>
      </c>
      <c r="E98" s="54"/>
      <c r="F98" s="91" t="str">
        <f t="shared" si="0"/>
        <v/>
      </c>
      <c r="G98" s="18"/>
      <c r="H98" s="18"/>
      <c r="I98" s="18"/>
      <c r="J98" s="18"/>
      <c r="K98" s="18"/>
      <c r="L98" s="62"/>
      <c r="M98" s="62"/>
      <c r="N98" s="18"/>
      <c r="O98" s="18"/>
      <c r="P98" s="68"/>
      <c r="Q98" s="68"/>
      <c r="R98" s="68"/>
      <c r="S98" s="68"/>
      <c r="T98" s="68"/>
      <c r="U98" s="62"/>
      <c r="V98" s="246"/>
      <c r="W98" s="247"/>
      <c r="X98" s="171"/>
      <c r="Y98" s="174"/>
      <c r="Z98" s="174"/>
      <c r="AA98" s="225"/>
      <c r="AB98" s="232"/>
      <c r="AC98" s="235"/>
      <c r="AD98" s="171"/>
      <c r="AE98" s="174"/>
      <c r="AF98" s="174"/>
      <c r="AG98" s="207"/>
      <c r="AH98" s="96"/>
      <c r="AI98" s="205"/>
      <c r="AJ98" s="17"/>
      <c r="AK98" s="17"/>
      <c r="AL98" s="17"/>
      <c r="AM98" s="17"/>
      <c r="AN98" s="17"/>
      <c r="AO98" s="17"/>
      <c r="AP98" s="17"/>
      <c r="AQ98" s="17"/>
      <c r="AR98" s="17"/>
      <c r="AS98" s="17"/>
      <c r="AT98" s="17"/>
      <c r="AU98" s="17"/>
      <c r="AV98" s="17"/>
      <c r="AW98" s="17"/>
      <c r="AX98" s="17"/>
      <c r="AY98" s="17"/>
      <c r="AZ98" s="17"/>
      <c r="BA98" s="17"/>
      <c r="BB98" s="17"/>
      <c r="BC98" s="17"/>
      <c r="BD98" s="17"/>
      <c r="BE98" s="17"/>
      <c r="BF98" s="17"/>
      <c r="BG98" s="17"/>
      <c r="BH98" s="137"/>
    </row>
    <row r="99" spans="2:60" ht="15" customHeight="1" thickBot="1" x14ac:dyDescent="0.4">
      <c r="B99" s="13">
        <v>26</v>
      </c>
      <c r="E99" s="54"/>
      <c r="F99" s="91" t="str">
        <f t="shared" si="0"/>
        <v/>
      </c>
      <c r="G99" s="18"/>
      <c r="H99" s="18"/>
      <c r="I99" s="18"/>
      <c r="J99" s="18"/>
      <c r="K99" s="18"/>
      <c r="L99" s="62"/>
      <c r="M99" s="62"/>
      <c r="N99" s="18"/>
      <c r="O99" s="18"/>
      <c r="P99" s="68"/>
      <c r="Q99" s="68"/>
      <c r="R99" s="68"/>
      <c r="S99" s="68"/>
      <c r="T99" s="68"/>
      <c r="U99" s="62"/>
      <c r="V99" s="246"/>
      <c r="W99" s="247"/>
      <c r="X99" s="171"/>
      <c r="Y99" s="174"/>
      <c r="Z99" s="174"/>
      <c r="AA99" s="225"/>
      <c r="AB99" s="232"/>
      <c r="AC99" s="235"/>
      <c r="AD99" s="171"/>
      <c r="AE99" s="174"/>
      <c r="AF99" s="174"/>
      <c r="AG99" s="207"/>
      <c r="AH99" s="96"/>
      <c r="AI99" s="205"/>
      <c r="AJ99" s="17"/>
      <c r="AK99" s="17"/>
      <c r="AL99" s="17"/>
      <c r="AM99" s="17"/>
      <c r="AN99" s="17"/>
      <c r="AO99" s="17"/>
      <c r="AP99" s="17"/>
      <c r="AQ99" s="17"/>
      <c r="AR99" s="17"/>
      <c r="AS99" s="17"/>
      <c r="AT99" s="17"/>
      <c r="AU99" s="17"/>
      <c r="AV99" s="17"/>
      <c r="AW99" s="17"/>
      <c r="AX99" s="17"/>
      <c r="AY99" s="17"/>
      <c r="AZ99" s="17"/>
      <c r="BA99" s="17"/>
      <c r="BB99" s="17"/>
      <c r="BC99" s="17"/>
      <c r="BD99" s="17"/>
      <c r="BE99" s="17"/>
      <c r="BF99" s="17"/>
      <c r="BG99" s="17"/>
      <c r="BH99" s="137"/>
    </row>
    <row r="100" spans="2:60" ht="15" customHeight="1" thickBot="1" x14ac:dyDescent="0.4">
      <c r="B100" s="13">
        <v>27</v>
      </c>
      <c r="E100" s="54"/>
      <c r="F100" s="91" t="str">
        <f t="shared" si="0"/>
        <v/>
      </c>
      <c r="G100" s="18"/>
      <c r="H100" s="18"/>
      <c r="I100" s="18"/>
      <c r="J100" s="18"/>
      <c r="K100" s="18"/>
      <c r="L100" s="62"/>
      <c r="M100" s="62"/>
      <c r="N100" s="18"/>
      <c r="O100" s="18"/>
      <c r="P100" s="68"/>
      <c r="Q100" s="68"/>
      <c r="R100" s="68"/>
      <c r="S100" s="68"/>
      <c r="T100" s="68"/>
      <c r="U100" s="62"/>
      <c r="V100" s="246"/>
      <c r="W100" s="247"/>
      <c r="X100" s="171"/>
      <c r="Y100" s="174"/>
      <c r="Z100" s="174"/>
      <c r="AA100" s="225"/>
      <c r="AB100" s="232"/>
      <c r="AC100" s="235"/>
      <c r="AD100" s="171"/>
      <c r="AE100" s="174"/>
      <c r="AF100" s="174"/>
      <c r="AG100" s="207"/>
      <c r="AH100" s="96"/>
      <c r="AI100" s="205"/>
      <c r="AJ100" s="17"/>
      <c r="AK100" s="17"/>
      <c r="AL100" s="17"/>
      <c r="AM100" s="17"/>
      <c r="AN100" s="17"/>
      <c r="AO100" s="17"/>
      <c r="AP100" s="17"/>
      <c r="AQ100" s="17"/>
      <c r="AR100" s="17"/>
      <c r="AS100" s="17"/>
      <c r="AT100" s="17"/>
      <c r="AU100" s="17"/>
      <c r="AV100" s="17"/>
      <c r="AW100" s="17"/>
      <c r="AX100" s="17"/>
      <c r="AY100" s="17"/>
      <c r="AZ100" s="17"/>
      <c r="BA100" s="17"/>
      <c r="BB100" s="17"/>
      <c r="BC100" s="17"/>
      <c r="BD100" s="17"/>
      <c r="BE100" s="17"/>
      <c r="BF100" s="17"/>
      <c r="BG100" s="17"/>
      <c r="BH100" s="137"/>
    </row>
    <row r="101" spans="2:60" ht="15" customHeight="1" thickBot="1" x14ac:dyDescent="0.4">
      <c r="B101" s="13">
        <v>28</v>
      </c>
      <c r="E101" s="54"/>
      <c r="F101" s="91" t="str">
        <f t="shared" si="0"/>
        <v/>
      </c>
      <c r="G101" s="18"/>
      <c r="H101" s="18"/>
      <c r="I101" s="18"/>
      <c r="J101" s="18"/>
      <c r="K101" s="18"/>
      <c r="L101" s="62"/>
      <c r="M101" s="62"/>
      <c r="N101" s="18"/>
      <c r="O101" s="18"/>
      <c r="P101" s="68"/>
      <c r="Q101" s="68"/>
      <c r="R101" s="68"/>
      <c r="S101" s="68"/>
      <c r="T101" s="68"/>
      <c r="U101" s="62"/>
      <c r="V101" s="246"/>
      <c r="W101" s="247"/>
      <c r="X101" s="171"/>
      <c r="Y101" s="174"/>
      <c r="Z101" s="174"/>
      <c r="AA101" s="225"/>
      <c r="AB101" s="232"/>
      <c r="AC101" s="235"/>
      <c r="AD101" s="171"/>
      <c r="AE101" s="174"/>
      <c r="AF101" s="174"/>
      <c r="AG101" s="207"/>
      <c r="AH101" s="96"/>
      <c r="AI101" s="205"/>
      <c r="AJ101" s="17"/>
      <c r="AK101" s="17"/>
      <c r="AL101" s="17"/>
      <c r="AM101" s="17"/>
      <c r="AN101" s="17"/>
      <c r="AO101" s="17"/>
      <c r="AP101" s="17"/>
      <c r="AQ101" s="17"/>
      <c r="AR101" s="17"/>
      <c r="AS101" s="17"/>
      <c r="AT101" s="17"/>
      <c r="AU101" s="17"/>
      <c r="AV101" s="17"/>
      <c r="AW101" s="17"/>
      <c r="AX101" s="17"/>
      <c r="AY101" s="17"/>
      <c r="AZ101" s="17"/>
      <c r="BA101" s="17"/>
      <c r="BB101" s="17"/>
      <c r="BC101" s="17"/>
      <c r="BD101" s="17"/>
      <c r="BE101" s="17"/>
      <c r="BF101" s="17"/>
      <c r="BG101" s="17"/>
      <c r="BH101" s="137"/>
    </row>
    <row r="102" spans="2:60" ht="15" customHeight="1" thickBot="1" x14ac:dyDescent="0.4">
      <c r="B102" s="13">
        <v>29</v>
      </c>
      <c r="E102" s="54"/>
      <c r="F102" s="91" t="str">
        <f t="shared" si="0"/>
        <v/>
      </c>
      <c r="G102" s="18"/>
      <c r="H102" s="18"/>
      <c r="I102" s="18"/>
      <c r="J102" s="18"/>
      <c r="K102" s="18"/>
      <c r="L102" s="62"/>
      <c r="M102" s="62"/>
      <c r="N102" s="18"/>
      <c r="O102" s="18"/>
      <c r="P102" s="68"/>
      <c r="Q102" s="68"/>
      <c r="R102" s="68"/>
      <c r="S102" s="68"/>
      <c r="T102" s="68"/>
      <c r="U102" s="62"/>
      <c r="V102" s="246"/>
      <c r="W102" s="247"/>
      <c r="X102" s="171"/>
      <c r="Y102" s="174"/>
      <c r="Z102" s="174"/>
      <c r="AA102" s="225"/>
      <c r="AB102" s="232"/>
      <c r="AC102" s="235"/>
      <c r="AD102" s="171"/>
      <c r="AE102" s="174"/>
      <c r="AF102" s="174"/>
      <c r="AG102" s="207"/>
      <c r="AH102" s="96"/>
      <c r="AI102" s="205"/>
      <c r="AJ102" s="17"/>
      <c r="AK102" s="17"/>
      <c r="AL102" s="17"/>
      <c r="AM102" s="17"/>
      <c r="AN102" s="17"/>
      <c r="AO102" s="17"/>
      <c r="AP102" s="17"/>
      <c r="AQ102" s="17"/>
      <c r="AR102" s="17"/>
      <c r="AS102" s="17"/>
      <c r="AT102" s="17"/>
      <c r="AU102" s="17"/>
      <c r="AV102" s="17"/>
      <c r="AW102" s="17"/>
      <c r="AX102" s="17"/>
      <c r="AY102" s="17"/>
      <c r="AZ102" s="17"/>
      <c r="BA102" s="17"/>
      <c r="BB102" s="17"/>
      <c r="BC102" s="17"/>
      <c r="BD102" s="17"/>
      <c r="BE102" s="17"/>
      <c r="BF102" s="17"/>
      <c r="BG102" s="17"/>
      <c r="BH102" s="137"/>
    </row>
    <row r="103" spans="2:60" ht="15" customHeight="1" thickBot="1" x14ac:dyDescent="0.4">
      <c r="B103" s="13">
        <v>30</v>
      </c>
      <c r="E103" s="54"/>
      <c r="F103" s="91" t="str">
        <f t="shared" si="0"/>
        <v/>
      </c>
      <c r="G103" s="18"/>
      <c r="H103" s="18"/>
      <c r="I103" s="18"/>
      <c r="J103" s="18"/>
      <c r="K103" s="18"/>
      <c r="L103" s="62"/>
      <c r="M103" s="62"/>
      <c r="N103" s="18"/>
      <c r="O103" s="18"/>
      <c r="P103" s="68"/>
      <c r="Q103" s="68"/>
      <c r="R103" s="68"/>
      <c r="S103" s="68"/>
      <c r="T103" s="68"/>
      <c r="U103" s="62"/>
      <c r="V103" s="246"/>
      <c r="W103" s="247"/>
      <c r="X103" s="171"/>
      <c r="Y103" s="174"/>
      <c r="Z103" s="174"/>
      <c r="AA103" s="225"/>
      <c r="AB103" s="232"/>
      <c r="AC103" s="235"/>
      <c r="AD103" s="171"/>
      <c r="AE103" s="174"/>
      <c r="AF103" s="174"/>
      <c r="AG103" s="207"/>
      <c r="AH103" s="96"/>
      <c r="AI103" s="205"/>
      <c r="AJ103" s="17"/>
      <c r="AK103" s="17"/>
      <c r="AL103" s="17"/>
      <c r="AM103" s="17"/>
      <c r="AN103" s="17"/>
      <c r="AO103" s="17"/>
      <c r="AP103" s="17"/>
      <c r="AQ103" s="17"/>
      <c r="AR103" s="17"/>
      <c r="AS103" s="17"/>
      <c r="AT103" s="17"/>
      <c r="AU103" s="17"/>
      <c r="AV103" s="17"/>
      <c r="AW103" s="17"/>
      <c r="AX103" s="17"/>
      <c r="AY103" s="17"/>
      <c r="AZ103" s="17"/>
      <c r="BA103" s="17"/>
      <c r="BB103" s="17"/>
      <c r="BC103" s="17"/>
      <c r="BD103" s="17"/>
      <c r="BE103" s="17"/>
      <c r="BF103" s="17"/>
      <c r="BG103" s="17"/>
      <c r="BH103" s="137"/>
    </row>
    <row r="104" spans="2:60" ht="15" customHeight="1" thickBot="1" x14ac:dyDescent="0.4">
      <c r="B104" s="13">
        <v>31</v>
      </c>
      <c r="E104" s="54"/>
      <c r="F104" s="91" t="str">
        <f t="shared" si="0"/>
        <v/>
      </c>
      <c r="G104" s="18"/>
      <c r="H104" s="18"/>
      <c r="I104" s="18"/>
      <c r="J104" s="18"/>
      <c r="K104" s="18"/>
      <c r="L104" s="62"/>
      <c r="M104" s="62"/>
      <c r="N104" s="18"/>
      <c r="O104" s="18"/>
      <c r="P104" s="68"/>
      <c r="Q104" s="68"/>
      <c r="R104" s="68"/>
      <c r="S104" s="68"/>
      <c r="T104" s="68"/>
      <c r="U104" s="62"/>
      <c r="V104" s="246"/>
      <c r="W104" s="247"/>
      <c r="X104" s="171"/>
      <c r="Y104" s="174"/>
      <c r="Z104" s="174"/>
      <c r="AA104" s="225"/>
      <c r="AB104" s="232"/>
      <c r="AC104" s="235"/>
      <c r="AD104" s="171"/>
      <c r="AE104" s="174"/>
      <c r="AF104" s="174"/>
      <c r="AG104" s="207"/>
      <c r="AH104" s="96"/>
      <c r="AI104" s="205"/>
      <c r="AJ104" s="17"/>
      <c r="AK104" s="17"/>
      <c r="AL104" s="17"/>
      <c r="AM104" s="17"/>
      <c r="AN104" s="17"/>
      <c r="AO104" s="17"/>
      <c r="AP104" s="17"/>
      <c r="AQ104" s="17"/>
      <c r="AR104" s="17"/>
      <c r="AS104" s="17"/>
      <c r="AT104" s="17"/>
      <c r="AU104" s="17"/>
      <c r="AV104" s="17"/>
      <c r="AW104" s="17"/>
      <c r="AX104" s="17"/>
      <c r="AY104" s="17"/>
      <c r="AZ104" s="17"/>
      <c r="BA104" s="17"/>
      <c r="BB104" s="17"/>
      <c r="BC104" s="17"/>
      <c r="BD104" s="17"/>
      <c r="BE104" s="17"/>
      <c r="BF104" s="17"/>
      <c r="BG104" s="17"/>
      <c r="BH104" s="137"/>
    </row>
    <row r="105" spans="2:60" ht="15" customHeight="1" thickBot="1" x14ac:dyDescent="0.4">
      <c r="B105" s="13">
        <v>32</v>
      </c>
      <c r="E105" s="54"/>
      <c r="F105" s="91" t="str">
        <f t="shared" si="0"/>
        <v/>
      </c>
      <c r="G105" s="18"/>
      <c r="H105" s="18"/>
      <c r="I105" s="18"/>
      <c r="J105" s="18"/>
      <c r="K105" s="18"/>
      <c r="L105" s="62"/>
      <c r="M105" s="62"/>
      <c r="N105" s="18"/>
      <c r="O105" s="18"/>
      <c r="P105" s="68"/>
      <c r="Q105" s="68"/>
      <c r="R105" s="68"/>
      <c r="S105" s="68"/>
      <c r="T105" s="68"/>
      <c r="U105" s="62"/>
      <c r="V105" s="246"/>
      <c r="W105" s="247"/>
      <c r="X105" s="171"/>
      <c r="Y105" s="174"/>
      <c r="Z105" s="174"/>
      <c r="AA105" s="225"/>
      <c r="AB105" s="232"/>
      <c r="AC105" s="235"/>
      <c r="AD105" s="171"/>
      <c r="AE105" s="174"/>
      <c r="AF105" s="174"/>
      <c r="AG105" s="207"/>
      <c r="AH105" s="96"/>
      <c r="AI105" s="205"/>
      <c r="AJ105" s="17"/>
      <c r="AK105" s="17"/>
      <c r="AL105" s="17"/>
      <c r="AM105" s="17"/>
      <c r="AN105" s="17"/>
      <c r="AO105" s="17"/>
      <c r="AP105" s="17"/>
      <c r="AQ105" s="17"/>
      <c r="AR105" s="17"/>
      <c r="AS105" s="17"/>
      <c r="AT105" s="17"/>
      <c r="AU105" s="17"/>
      <c r="AV105" s="17"/>
      <c r="AW105" s="17"/>
      <c r="AX105" s="17"/>
      <c r="AY105" s="17"/>
      <c r="AZ105" s="17"/>
      <c r="BA105" s="17"/>
      <c r="BB105" s="17"/>
      <c r="BC105" s="17"/>
      <c r="BD105" s="17"/>
      <c r="BE105" s="17"/>
      <c r="BF105" s="17"/>
      <c r="BG105" s="17"/>
      <c r="BH105" s="137"/>
    </row>
    <row r="106" spans="2:60" ht="15" customHeight="1" thickBot="1" x14ac:dyDescent="0.4">
      <c r="B106" s="13">
        <v>33</v>
      </c>
      <c r="E106" s="54"/>
      <c r="F106" s="91" t="str">
        <f t="shared" si="0"/>
        <v/>
      </c>
      <c r="G106" s="18"/>
      <c r="H106" s="18"/>
      <c r="I106" s="18"/>
      <c r="J106" s="18"/>
      <c r="K106" s="18"/>
      <c r="L106" s="62"/>
      <c r="M106" s="62"/>
      <c r="N106" s="18"/>
      <c r="O106" s="18"/>
      <c r="P106" s="68"/>
      <c r="Q106" s="68"/>
      <c r="R106" s="68"/>
      <c r="S106" s="68"/>
      <c r="T106" s="68"/>
      <c r="U106" s="62"/>
      <c r="V106" s="246"/>
      <c r="W106" s="247"/>
      <c r="X106" s="171"/>
      <c r="Y106" s="174"/>
      <c r="Z106" s="174"/>
      <c r="AA106" s="225"/>
      <c r="AB106" s="232"/>
      <c r="AC106" s="235"/>
      <c r="AD106" s="171"/>
      <c r="AE106" s="174"/>
      <c r="AF106" s="174"/>
      <c r="AG106" s="207"/>
      <c r="AH106" s="96"/>
      <c r="AI106" s="205"/>
      <c r="AJ106" s="17"/>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c r="BG106" s="17"/>
      <c r="BH106" s="137"/>
    </row>
    <row r="107" spans="2:60" ht="15" customHeight="1" thickBot="1" x14ac:dyDescent="0.4">
      <c r="B107" s="13">
        <v>34</v>
      </c>
      <c r="E107" s="54"/>
      <c r="F107" s="91" t="str">
        <f t="shared" si="0"/>
        <v/>
      </c>
      <c r="G107" s="18"/>
      <c r="H107" s="18"/>
      <c r="I107" s="18"/>
      <c r="J107" s="18"/>
      <c r="K107" s="18"/>
      <c r="L107" s="62"/>
      <c r="M107" s="62"/>
      <c r="N107" s="18"/>
      <c r="O107" s="18"/>
      <c r="P107" s="68"/>
      <c r="Q107" s="68"/>
      <c r="R107" s="68"/>
      <c r="S107" s="68"/>
      <c r="T107" s="68"/>
      <c r="U107" s="62"/>
      <c r="V107" s="246"/>
      <c r="W107" s="247"/>
      <c r="X107" s="171"/>
      <c r="Y107" s="174"/>
      <c r="Z107" s="174"/>
      <c r="AA107" s="225"/>
      <c r="AB107" s="232"/>
      <c r="AC107" s="235"/>
      <c r="AD107" s="171"/>
      <c r="AE107" s="174"/>
      <c r="AF107" s="174"/>
      <c r="AG107" s="207"/>
      <c r="AH107" s="96"/>
      <c r="AI107" s="205"/>
      <c r="AJ107" s="17"/>
      <c r="AK107" s="17"/>
      <c r="AL107" s="17"/>
      <c r="AM107" s="17"/>
      <c r="AN107" s="17"/>
      <c r="AO107" s="17"/>
      <c r="AP107" s="17"/>
      <c r="AQ107" s="17"/>
      <c r="AR107" s="17"/>
      <c r="AS107" s="17"/>
      <c r="AT107" s="17"/>
      <c r="AU107" s="17"/>
      <c r="AV107" s="17"/>
      <c r="AW107" s="17"/>
      <c r="AX107" s="17"/>
      <c r="AY107" s="17"/>
      <c r="AZ107" s="17"/>
      <c r="BA107" s="17"/>
      <c r="BB107" s="17"/>
      <c r="BC107" s="17"/>
      <c r="BD107" s="17"/>
      <c r="BE107" s="17"/>
      <c r="BF107" s="17"/>
      <c r="BG107" s="17"/>
      <c r="BH107" s="137"/>
    </row>
    <row r="108" spans="2:60" ht="15" customHeight="1" thickBot="1" x14ac:dyDescent="0.4">
      <c r="B108" s="13">
        <v>35</v>
      </c>
      <c r="E108" s="54"/>
      <c r="F108" s="91" t="str">
        <f t="shared" si="0"/>
        <v/>
      </c>
      <c r="G108" s="18"/>
      <c r="H108" s="18"/>
      <c r="I108" s="18"/>
      <c r="J108" s="18"/>
      <c r="K108" s="18"/>
      <c r="L108" s="62"/>
      <c r="M108" s="62"/>
      <c r="N108" s="18"/>
      <c r="O108" s="18"/>
      <c r="P108" s="68"/>
      <c r="Q108" s="68"/>
      <c r="R108" s="68"/>
      <c r="S108" s="68"/>
      <c r="T108" s="68"/>
      <c r="U108" s="62"/>
      <c r="V108" s="246"/>
      <c r="W108" s="247"/>
      <c r="X108" s="171"/>
      <c r="Y108" s="174"/>
      <c r="Z108" s="174"/>
      <c r="AA108" s="225"/>
      <c r="AB108" s="232"/>
      <c r="AC108" s="235"/>
      <c r="AD108" s="171"/>
      <c r="AE108" s="174"/>
      <c r="AF108" s="174"/>
      <c r="AG108" s="207"/>
      <c r="AH108" s="96"/>
      <c r="AI108" s="205"/>
      <c r="AJ108" s="17"/>
      <c r="AK108" s="17"/>
      <c r="AL108" s="17"/>
      <c r="AM108" s="17"/>
      <c r="AN108" s="17"/>
      <c r="AO108" s="17"/>
      <c r="AP108" s="17"/>
      <c r="AQ108" s="17"/>
      <c r="AR108" s="17"/>
      <c r="AS108" s="17"/>
      <c r="AT108" s="17"/>
      <c r="AU108" s="17"/>
      <c r="AV108" s="17"/>
      <c r="AW108" s="17"/>
      <c r="AX108" s="17"/>
      <c r="AY108" s="17"/>
      <c r="AZ108" s="17"/>
      <c r="BA108" s="17"/>
      <c r="BB108" s="17"/>
      <c r="BC108" s="17"/>
      <c r="BD108" s="17"/>
      <c r="BE108" s="17"/>
      <c r="BF108" s="17"/>
      <c r="BG108" s="17"/>
      <c r="BH108" s="137"/>
    </row>
    <row r="109" spans="2:60" ht="15" customHeight="1" thickBot="1" x14ac:dyDescent="0.4">
      <c r="B109" s="13">
        <v>36</v>
      </c>
      <c r="E109" s="54"/>
      <c r="F109" s="91" t="str">
        <f t="shared" si="0"/>
        <v/>
      </c>
      <c r="G109" s="18"/>
      <c r="H109" s="18"/>
      <c r="I109" s="18"/>
      <c r="J109" s="18"/>
      <c r="K109" s="18"/>
      <c r="L109" s="62"/>
      <c r="M109" s="62"/>
      <c r="N109" s="18"/>
      <c r="O109" s="18"/>
      <c r="P109" s="68"/>
      <c r="Q109" s="68"/>
      <c r="R109" s="68"/>
      <c r="S109" s="68"/>
      <c r="T109" s="68"/>
      <c r="U109" s="62"/>
      <c r="V109" s="246"/>
      <c r="W109" s="247"/>
      <c r="X109" s="171"/>
      <c r="Y109" s="174"/>
      <c r="Z109" s="174"/>
      <c r="AA109" s="225"/>
      <c r="AB109" s="232"/>
      <c r="AC109" s="235"/>
      <c r="AD109" s="171"/>
      <c r="AE109" s="174"/>
      <c r="AF109" s="174"/>
      <c r="AG109" s="207"/>
      <c r="AH109" s="96"/>
      <c r="AI109" s="205"/>
      <c r="AJ109" s="17"/>
      <c r="AK109" s="17"/>
      <c r="AL109" s="17"/>
      <c r="AM109" s="17"/>
      <c r="AN109" s="17"/>
      <c r="AO109" s="17"/>
      <c r="AP109" s="17"/>
      <c r="AQ109" s="17"/>
      <c r="AR109" s="17"/>
      <c r="AS109" s="17"/>
      <c r="AT109" s="17"/>
      <c r="AU109" s="17"/>
      <c r="AV109" s="17"/>
      <c r="AW109" s="17"/>
      <c r="AX109" s="17"/>
      <c r="AY109" s="17"/>
      <c r="AZ109" s="17"/>
      <c r="BA109" s="17"/>
      <c r="BB109" s="17"/>
      <c r="BC109" s="17"/>
      <c r="BD109" s="17"/>
      <c r="BE109" s="17"/>
      <c r="BF109" s="17"/>
      <c r="BG109" s="17"/>
      <c r="BH109" s="137"/>
    </row>
    <row r="110" spans="2:60" ht="15" customHeight="1" thickBot="1" x14ac:dyDescent="0.4">
      <c r="B110" s="13">
        <v>37</v>
      </c>
      <c r="E110" s="54"/>
      <c r="F110" s="91" t="str">
        <f t="shared" si="0"/>
        <v/>
      </c>
      <c r="G110" s="18"/>
      <c r="H110" s="18"/>
      <c r="I110" s="18"/>
      <c r="J110" s="18"/>
      <c r="K110" s="18"/>
      <c r="L110" s="62"/>
      <c r="M110" s="62"/>
      <c r="N110" s="18"/>
      <c r="O110" s="18"/>
      <c r="P110" s="68"/>
      <c r="Q110" s="68"/>
      <c r="R110" s="68"/>
      <c r="S110" s="68"/>
      <c r="T110" s="68"/>
      <c r="U110" s="62"/>
      <c r="V110" s="246"/>
      <c r="W110" s="247"/>
      <c r="X110" s="171"/>
      <c r="Y110" s="174"/>
      <c r="Z110" s="174"/>
      <c r="AA110" s="225"/>
      <c r="AB110" s="232"/>
      <c r="AC110" s="235"/>
      <c r="AD110" s="171"/>
      <c r="AE110" s="174"/>
      <c r="AF110" s="174"/>
      <c r="AG110" s="207"/>
      <c r="AH110" s="96"/>
      <c r="AI110" s="205"/>
      <c r="AJ110" s="17"/>
      <c r="AK110" s="17"/>
      <c r="AL110" s="17"/>
      <c r="AM110" s="17"/>
      <c r="AN110" s="17"/>
      <c r="AO110" s="17"/>
      <c r="AP110" s="17"/>
      <c r="AQ110" s="17"/>
      <c r="AR110" s="17"/>
      <c r="AS110" s="17"/>
      <c r="AT110" s="17"/>
      <c r="AU110" s="17"/>
      <c r="AV110" s="17"/>
      <c r="AW110" s="17"/>
      <c r="AX110" s="17"/>
      <c r="AY110" s="17"/>
      <c r="AZ110" s="17"/>
      <c r="BA110" s="17"/>
      <c r="BB110" s="17"/>
      <c r="BC110" s="17"/>
      <c r="BD110" s="17"/>
      <c r="BE110" s="17"/>
      <c r="BF110" s="17"/>
      <c r="BG110" s="17"/>
      <c r="BH110" s="137"/>
    </row>
    <row r="111" spans="2:60" ht="15" customHeight="1" thickBot="1" x14ac:dyDescent="0.4">
      <c r="B111" s="13">
        <v>38</v>
      </c>
      <c r="E111" s="54"/>
      <c r="F111" s="91" t="str">
        <f t="shared" si="0"/>
        <v/>
      </c>
      <c r="G111" s="18"/>
      <c r="H111" s="18"/>
      <c r="I111" s="18"/>
      <c r="J111" s="18"/>
      <c r="K111" s="18"/>
      <c r="L111" s="62"/>
      <c r="M111" s="62"/>
      <c r="N111" s="18"/>
      <c r="O111" s="18"/>
      <c r="P111" s="68"/>
      <c r="Q111" s="68"/>
      <c r="R111" s="68"/>
      <c r="S111" s="68"/>
      <c r="T111" s="68"/>
      <c r="U111" s="62"/>
      <c r="V111" s="246"/>
      <c r="W111" s="247"/>
      <c r="X111" s="171"/>
      <c r="Y111" s="174"/>
      <c r="Z111" s="174"/>
      <c r="AA111" s="225"/>
      <c r="AB111" s="232"/>
      <c r="AC111" s="235"/>
      <c r="AD111" s="171"/>
      <c r="AE111" s="174"/>
      <c r="AF111" s="174"/>
      <c r="AG111" s="207"/>
      <c r="AH111" s="96"/>
      <c r="AI111" s="205"/>
      <c r="AJ111" s="17"/>
      <c r="AK111" s="17"/>
      <c r="AL111" s="17"/>
      <c r="AM111" s="17"/>
      <c r="AN111" s="17"/>
      <c r="AO111" s="17"/>
      <c r="AP111" s="17"/>
      <c r="AQ111" s="17"/>
      <c r="AR111" s="17"/>
      <c r="AS111" s="17"/>
      <c r="AT111" s="17"/>
      <c r="AU111" s="17"/>
      <c r="AV111" s="17"/>
      <c r="AW111" s="17"/>
      <c r="AX111" s="17"/>
      <c r="AY111" s="17"/>
      <c r="AZ111" s="17"/>
      <c r="BA111" s="17"/>
      <c r="BB111" s="17"/>
      <c r="BC111" s="17"/>
      <c r="BD111" s="17"/>
      <c r="BE111" s="17"/>
      <c r="BF111" s="17"/>
      <c r="BG111" s="17"/>
      <c r="BH111" s="137"/>
    </row>
    <row r="112" spans="2:60" ht="15" customHeight="1" thickBot="1" x14ac:dyDescent="0.4">
      <c r="B112" s="13">
        <v>39</v>
      </c>
      <c r="E112" s="54"/>
      <c r="F112" s="91" t="str">
        <f t="shared" si="0"/>
        <v/>
      </c>
      <c r="G112" s="18"/>
      <c r="H112" s="18"/>
      <c r="I112" s="18"/>
      <c r="J112" s="18"/>
      <c r="K112" s="18"/>
      <c r="L112" s="62"/>
      <c r="M112" s="62"/>
      <c r="N112" s="18"/>
      <c r="O112" s="18"/>
      <c r="P112" s="68"/>
      <c r="Q112" s="68"/>
      <c r="R112" s="68"/>
      <c r="S112" s="68"/>
      <c r="T112" s="68"/>
      <c r="U112" s="62"/>
      <c r="V112" s="246"/>
      <c r="W112" s="247"/>
      <c r="X112" s="171"/>
      <c r="Y112" s="174"/>
      <c r="Z112" s="174"/>
      <c r="AA112" s="225"/>
      <c r="AB112" s="232"/>
      <c r="AC112" s="235"/>
      <c r="AD112" s="171"/>
      <c r="AE112" s="174"/>
      <c r="AF112" s="174"/>
      <c r="AG112" s="207"/>
      <c r="AH112" s="96"/>
      <c r="AI112" s="205"/>
      <c r="AJ112" s="17"/>
      <c r="AK112" s="17"/>
      <c r="AL112" s="17"/>
      <c r="AM112" s="17"/>
      <c r="AN112" s="17"/>
      <c r="AO112" s="17"/>
      <c r="AP112" s="17"/>
      <c r="AQ112" s="17"/>
      <c r="AR112" s="17"/>
      <c r="AS112" s="17"/>
      <c r="AT112" s="17"/>
      <c r="AU112" s="17"/>
      <c r="AV112" s="17"/>
      <c r="AW112" s="17"/>
      <c r="AX112" s="17"/>
      <c r="AY112" s="17"/>
      <c r="AZ112" s="17"/>
      <c r="BA112" s="17"/>
      <c r="BB112" s="17"/>
      <c r="BC112" s="17"/>
      <c r="BD112" s="17"/>
      <c r="BE112" s="17"/>
      <c r="BF112" s="17"/>
      <c r="BG112" s="17"/>
      <c r="BH112" s="137"/>
    </row>
    <row r="113" spans="2:60" ht="15" customHeight="1" thickBot="1" x14ac:dyDescent="0.4">
      <c r="B113" s="13">
        <v>40</v>
      </c>
      <c r="E113" s="54"/>
      <c r="F113" s="91" t="str">
        <f t="shared" si="0"/>
        <v/>
      </c>
      <c r="G113" s="18"/>
      <c r="H113" s="18"/>
      <c r="I113" s="18"/>
      <c r="J113" s="18"/>
      <c r="K113" s="18"/>
      <c r="L113" s="62"/>
      <c r="M113" s="62"/>
      <c r="N113" s="18"/>
      <c r="O113" s="18"/>
      <c r="P113" s="68"/>
      <c r="Q113" s="68"/>
      <c r="R113" s="68"/>
      <c r="S113" s="68"/>
      <c r="T113" s="68"/>
      <c r="U113" s="62"/>
      <c r="V113" s="246"/>
      <c r="W113" s="247"/>
      <c r="X113" s="171"/>
      <c r="Y113" s="174"/>
      <c r="Z113" s="174"/>
      <c r="AA113" s="225"/>
      <c r="AB113" s="232"/>
      <c r="AC113" s="235"/>
      <c r="AD113" s="171"/>
      <c r="AE113" s="174"/>
      <c r="AF113" s="174"/>
      <c r="AG113" s="207"/>
      <c r="AH113" s="96"/>
      <c r="AI113" s="205"/>
      <c r="AJ113" s="17"/>
      <c r="AK113" s="17"/>
      <c r="AL113" s="17"/>
      <c r="AM113" s="17"/>
      <c r="AN113" s="17"/>
      <c r="AO113" s="17"/>
      <c r="AP113" s="17"/>
      <c r="AQ113" s="17"/>
      <c r="AR113" s="17"/>
      <c r="AS113" s="17"/>
      <c r="AT113" s="17"/>
      <c r="AU113" s="17"/>
      <c r="AV113" s="17"/>
      <c r="AW113" s="17"/>
      <c r="AX113" s="17"/>
      <c r="AY113" s="17"/>
      <c r="AZ113" s="17"/>
      <c r="BA113" s="17"/>
      <c r="BB113" s="17"/>
      <c r="BC113" s="17"/>
      <c r="BD113" s="17"/>
      <c r="BE113" s="17"/>
      <c r="BF113" s="17"/>
      <c r="BG113" s="17"/>
      <c r="BH113" s="137"/>
    </row>
    <row r="114" spans="2:60" ht="15" customHeight="1" thickBot="1" x14ac:dyDescent="0.4">
      <c r="B114" s="13">
        <v>41</v>
      </c>
      <c r="E114" s="54"/>
      <c r="F114" s="91" t="str">
        <f t="shared" si="0"/>
        <v/>
      </c>
      <c r="G114" s="18"/>
      <c r="H114" s="18"/>
      <c r="I114" s="18"/>
      <c r="J114" s="18"/>
      <c r="K114" s="18"/>
      <c r="L114" s="62"/>
      <c r="M114" s="62"/>
      <c r="N114" s="18"/>
      <c r="O114" s="18"/>
      <c r="P114" s="68"/>
      <c r="Q114" s="68"/>
      <c r="R114" s="68"/>
      <c r="S114" s="68"/>
      <c r="T114" s="68"/>
      <c r="U114" s="62"/>
      <c r="V114" s="246"/>
      <c r="W114" s="247"/>
      <c r="X114" s="171"/>
      <c r="Y114" s="174"/>
      <c r="Z114" s="174"/>
      <c r="AA114" s="225"/>
      <c r="AB114" s="232"/>
      <c r="AC114" s="235"/>
      <c r="AD114" s="171"/>
      <c r="AE114" s="174"/>
      <c r="AF114" s="174"/>
      <c r="AG114" s="207"/>
      <c r="AH114" s="96"/>
      <c r="AI114" s="205"/>
      <c r="AJ114" s="17"/>
      <c r="AK114" s="17"/>
      <c r="AL114" s="17"/>
      <c r="AM114" s="17"/>
      <c r="AN114" s="17"/>
      <c r="AO114" s="17"/>
      <c r="AP114" s="17"/>
      <c r="AQ114" s="17"/>
      <c r="AR114" s="17"/>
      <c r="AS114" s="17"/>
      <c r="AT114" s="17"/>
      <c r="AU114" s="17"/>
      <c r="AV114" s="17"/>
      <c r="AW114" s="17"/>
      <c r="AX114" s="17"/>
      <c r="AY114" s="17"/>
      <c r="AZ114" s="17"/>
      <c r="BA114" s="17"/>
      <c r="BB114" s="17"/>
      <c r="BC114" s="17"/>
      <c r="BD114" s="17"/>
      <c r="BE114" s="17"/>
      <c r="BF114" s="17"/>
      <c r="BG114" s="17"/>
      <c r="BH114" s="137"/>
    </row>
    <row r="115" spans="2:60" ht="15" customHeight="1" thickBot="1" x14ac:dyDescent="0.4">
      <c r="B115" s="13">
        <v>42</v>
      </c>
      <c r="E115" s="54"/>
      <c r="F115" s="91" t="str">
        <f t="shared" si="0"/>
        <v/>
      </c>
      <c r="G115" s="18"/>
      <c r="H115" s="18"/>
      <c r="I115" s="18"/>
      <c r="J115" s="18"/>
      <c r="K115" s="18"/>
      <c r="L115" s="62"/>
      <c r="M115" s="62"/>
      <c r="N115" s="18"/>
      <c r="O115" s="18"/>
      <c r="P115" s="68"/>
      <c r="Q115" s="68"/>
      <c r="R115" s="68"/>
      <c r="S115" s="68"/>
      <c r="T115" s="68"/>
      <c r="U115" s="62"/>
      <c r="V115" s="246"/>
      <c r="W115" s="247"/>
      <c r="X115" s="171"/>
      <c r="Y115" s="174"/>
      <c r="Z115" s="174"/>
      <c r="AA115" s="225"/>
      <c r="AB115" s="232"/>
      <c r="AC115" s="235"/>
      <c r="AD115" s="171"/>
      <c r="AE115" s="174"/>
      <c r="AF115" s="174"/>
      <c r="AG115" s="207"/>
      <c r="AH115" s="96"/>
      <c r="AI115" s="205"/>
      <c r="AJ115" s="17"/>
      <c r="AK115" s="17"/>
      <c r="AL115" s="17"/>
      <c r="AM115" s="17"/>
      <c r="AN115" s="17"/>
      <c r="AO115" s="17"/>
      <c r="AP115" s="17"/>
      <c r="AQ115" s="17"/>
      <c r="AR115" s="17"/>
      <c r="AS115" s="17"/>
      <c r="AT115" s="17"/>
      <c r="AU115" s="17"/>
      <c r="AV115" s="17"/>
      <c r="AW115" s="17"/>
      <c r="AX115" s="17"/>
      <c r="AY115" s="17"/>
      <c r="AZ115" s="17"/>
      <c r="BA115" s="17"/>
      <c r="BB115" s="17"/>
      <c r="BC115" s="17"/>
      <c r="BD115" s="17"/>
      <c r="BE115" s="17"/>
      <c r="BF115" s="17"/>
      <c r="BG115" s="17"/>
      <c r="BH115" s="137"/>
    </row>
    <row r="116" spans="2:60" ht="15" customHeight="1" thickBot="1" x14ac:dyDescent="0.4">
      <c r="B116" s="13">
        <v>43</v>
      </c>
      <c r="E116" s="54"/>
      <c r="F116" s="91" t="str">
        <f t="shared" si="0"/>
        <v/>
      </c>
      <c r="G116" s="18"/>
      <c r="H116" s="18"/>
      <c r="I116" s="18"/>
      <c r="J116" s="18"/>
      <c r="K116" s="18"/>
      <c r="L116" s="62"/>
      <c r="M116" s="62"/>
      <c r="N116" s="18"/>
      <c r="O116" s="18"/>
      <c r="P116" s="68"/>
      <c r="Q116" s="68"/>
      <c r="R116" s="68"/>
      <c r="S116" s="68"/>
      <c r="T116" s="68"/>
      <c r="U116" s="62"/>
      <c r="V116" s="246"/>
      <c r="W116" s="247"/>
      <c r="X116" s="171"/>
      <c r="Y116" s="174"/>
      <c r="Z116" s="174"/>
      <c r="AA116" s="225"/>
      <c r="AB116" s="232"/>
      <c r="AC116" s="235"/>
      <c r="AD116" s="171"/>
      <c r="AE116" s="174"/>
      <c r="AF116" s="174"/>
      <c r="AG116" s="207"/>
      <c r="AH116" s="96"/>
      <c r="AI116" s="205"/>
      <c r="AJ116" s="17"/>
      <c r="AK116" s="17"/>
      <c r="AL116" s="17"/>
      <c r="AM116" s="17"/>
      <c r="AN116" s="17"/>
      <c r="AO116" s="17"/>
      <c r="AP116" s="17"/>
      <c r="AQ116" s="17"/>
      <c r="AR116" s="17"/>
      <c r="AS116" s="17"/>
      <c r="AT116" s="17"/>
      <c r="AU116" s="17"/>
      <c r="AV116" s="17"/>
      <c r="AW116" s="17"/>
      <c r="AX116" s="17"/>
      <c r="AY116" s="17"/>
      <c r="AZ116" s="17"/>
      <c r="BA116" s="17"/>
      <c r="BB116" s="17"/>
      <c r="BC116" s="17"/>
      <c r="BD116" s="17"/>
      <c r="BE116" s="17"/>
      <c r="BF116" s="17"/>
      <c r="BG116" s="17"/>
      <c r="BH116" s="137"/>
    </row>
    <row r="117" spans="2:60" ht="15" customHeight="1" thickBot="1" x14ac:dyDescent="0.4">
      <c r="B117" s="13">
        <v>44</v>
      </c>
      <c r="E117" s="54"/>
      <c r="F117" s="91" t="str">
        <f t="shared" si="0"/>
        <v/>
      </c>
      <c r="G117" s="18"/>
      <c r="H117" s="18"/>
      <c r="I117" s="18"/>
      <c r="J117" s="18"/>
      <c r="K117" s="18"/>
      <c r="L117" s="62"/>
      <c r="M117" s="62"/>
      <c r="N117" s="18"/>
      <c r="O117" s="18"/>
      <c r="P117" s="68"/>
      <c r="Q117" s="68"/>
      <c r="R117" s="68"/>
      <c r="S117" s="68"/>
      <c r="T117" s="68"/>
      <c r="U117" s="62"/>
      <c r="V117" s="246"/>
      <c r="W117" s="247"/>
      <c r="X117" s="171"/>
      <c r="Y117" s="174"/>
      <c r="Z117" s="174"/>
      <c r="AA117" s="225"/>
      <c r="AB117" s="232"/>
      <c r="AC117" s="235"/>
      <c r="AD117" s="171"/>
      <c r="AE117" s="174"/>
      <c r="AF117" s="174"/>
      <c r="AG117" s="207"/>
      <c r="AH117" s="96"/>
      <c r="AI117" s="205"/>
      <c r="AJ117" s="17"/>
      <c r="AK117" s="17"/>
      <c r="AL117" s="17"/>
      <c r="AM117" s="17"/>
      <c r="AN117" s="17"/>
      <c r="AO117" s="17"/>
      <c r="AP117" s="17"/>
      <c r="AQ117" s="17"/>
      <c r="AR117" s="17"/>
      <c r="AS117" s="17"/>
      <c r="AT117" s="17"/>
      <c r="AU117" s="17"/>
      <c r="AV117" s="17"/>
      <c r="AW117" s="17"/>
      <c r="AX117" s="17"/>
      <c r="AY117" s="17"/>
      <c r="AZ117" s="17"/>
      <c r="BA117" s="17"/>
      <c r="BB117" s="17"/>
      <c r="BC117" s="17"/>
      <c r="BD117" s="17"/>
      <c r="BE117" s="17"/>
      <c r="BF117" s="17"/>
      <c r="BG117" s="17"/>
      <c r="BH117" s="137"/>
    </row>
    <row r="118" spans="2:60" ht="15" customHeight="1" thickBot="1" x14ac:dyDescent="0.4">
      <c r="B118" s="13">
        <v>45</v>
      </c>
      <c r="E118" s="54"/>
      <c r="F118" s="91" t="str">
        <f t="shared" si="0"/>
        <v/>
      </c>
      <c r="G118" s="18"/>
      <c r="H118" s="18"/>
      <c r="I118" s="18"/>
      <c r="J118" s="18"/>
      <c r="K118" s="18"/>
      <c r="L118" s="62"/>
      <c r="M118" s="62"/>
      <c r="N118" s="18"/>
      <c r="O118" s="18"/>
      <c r="P118" s="68"/>
      <c r="Q118" s="68"/>
      <c r="R118" s="68"/>
      <c r="S118" s="68"/>
      <c r="T118" s="68"/>
      <c r="U118" s="62"/>
      <c r="V118" s="246"/>
      <c r="W118" s="247"/>
      <c r="X118" s="171"/>
      <c r="Y118" s="174"/>
      <c r="Z118" s="174"/>
      <c r="AA118" s="225"/>
      <c r="AB118" s="232"/>
      <c r="AC118" s="235"/>
      <c r="AD118" s="171"/>
      <c r="AE118" s="174"/>
      <c r="AF118" s="174"/>
      <c r="AG118" s="207"/>
      <c r="AH118" s="96"/>
      <c r="AI118" s="205"/>
      <c r="AJ118" s="17"/>
      <c r="AK118" s="17"/>
      <c r="AL118" s="17"/>
      <c r="AM118" s="17"/>
      <c r="AN118" s="17"/>
      <c r="AO118" s="17"/>
      <c r="AP118" s="17"/>
      <c r="AQ118" s="17"/>
      <c r="AR118" s="17"/>
      <c r="AS118" s="17"/>
      <c r="AT118" s="17"/>
      <c r="AU118" s="17"/>
      <c r="AV118" s="17"/>
      <c r="AW118" s="17"/>
      <c r="AX118" s="17"/>
      <c r="AY118" s="17"/>
      <c r="AZ118" s="17"/>
      <c r="BA118" s="17"/>
      <c r="BB118" s="17"/>
      <c r="BC118" s="17"/>
      <c r="BD118" s="17"/>
      <c r="BE118" s="17"/>
      <c r="BF118" s="17"/>
      <c r="BG118" s="17"/>
      <c r="BH118" s="137"/>
    </row>
    <row r="119" spans="2:60" ht="15" customHeight="1" thickBot="1" x14ac:dyDescent="0.4">
      <c r="B119" s="13">
        <v>46</v>
      </c>
      <c r="E119" s="54"/>
      <c r="F119" s="91" t="str">
        <f t="shared" si="0"/>
        <v/>
      </c>
      <c r="G119" s="18"/>
      <c r="H119" s="18"/>
      <c r="I119" s="18"/>
      <c r="J119" s="18"/>
      <c r="K119" s="18"/>
      <c r="L119" s="62"/>
      <c r="M119" s="62"/>
      <c r="N119" s="18"/>
      <c r="O119" s="18"/>
      <c r="P119" s="68"/>
      <c r="Q119" s="68"/>
      <c r="R119" s="68"/>
      <c r="S119" s="68"/>
      <c r="T119" s="68"/>
      <c r="U119" s="62"/>
      <c r="V119" s="246"/>
      <c r="W119" s="247"/>
      <c r="X119" s="171"/>
      <c r="Y119" s="174"/>
      <c r="Z119" s="174"/>
      <c r="AA119" s="225"/>
      <c r="AB119" s="232"/>
      <c r="AC119" s="235"/>
      <c r="AD119" s="171"/>
      <c r="AE119" s="174"/>
      <c r="AF119" s="174"/>
      <c r="AG119" s="207"/>
      <c r="AH119" s="96"/>
      <c r="AI119" s="205"/>
      <c r="AJ119" s="17"/>
      <c r="AK119" s="17"/>
      <c r="AL119" s="17"/>
      <c r="AM119" s="17"/>
      <c r="AN119" s="17"/>
      <c r="AO119" s="17"/>
      <c r="AP119" s="17"/>
      <c r="AQ119" s="17"/>
      <c r="AR119" s="17"/>
      <c r="AS119" s="17"/>
      <c r="AT119" s="17"/>
      <c r="AU119" s="17"/>
      <c r="AV119" s="17"/>
      <c r="AW119" s="17"/>
      <c r="AX119" s="17"/>
      <c r="AY119" s="17"/>
      <c r="AZ119" s="17"/>
      <c r="BA119" s="17"/>
      <c r="BB119" s="17"/>
      <c r="BC119" s="17"/>
      <c r="BD119" s="17"/>
      <c r="BE119" s="17"/>
      <c r="BF119" s="17"/>
      <c r="BG119" s="17"/>
      <c r="BH119" s="137"/>
    </row>
    <row r="120" spans="2:60" ht="15" customHeight="1" thickBot="1" x14ac:dyDescent="0.4">
      <c r="B120" s="13">
        <v>47</v>
      </c>
      <c r="E120" s="54"/>
      <c r="F120" s="91" t="str">
        <f t="shared" si="0"/>
        <v/>
      </c>
      <c r="G120" s="18"/>
      <c r="H120" s="18"/>
      <c r="I120" s="18"/>
      <c r="J120" s="18"/>
      <c r="K120" s="18"/>
      <c r="L120" s="62"/>
      <c r="M120" s="62"/>
      <c r="N120" s="18"/>
      <c r="O120" s="18"/>
      <c r="P120" s="68"/>
      <c r="Q120" s="68"/>
      <c r="R120" s="68"/>
      <c r="S120" s="68"/>
      <c r="T120" s="68"/>
      <c r="U120" s="62"/>
      <c r="V120" s="246"/>
      <c r="W120" s="247"/>
      <c r="X120" s="171"/>
      <c r="Y120" s="174"/>
      <c r="Z120" s="174"/>
      <c r="AA120" s="225"/>
      <c r="AB120" s="232"/>
      <c r="AC120" s="235"/>
      <c r="AD120" s="171"/>
      <c r="AE120" s="174"/>
      <c r="AF120" s="174"/>
      <c r="AG120" s="207"/>
      <c r="AH120" s="96"/>
      <c r="AI120" s="205"/>
      <c r="AJ120" s="17"/>
      <c r="AK120" s="17"/>
      <c r="AL120" s="17"/>
      <c r="AM120" s="17"/>
      <c r="AN120" s="17"/>
      <c r="AO120" s="17"/>
      <c r="AP120" s="17"/>
      <c r="AQ120" s="17"/>
      <c r="AR120" s="17"/>
      <c r="AS120" s="17"/>
      <c r="AT120" s="17"/>
      <c r="AU120" s="17"/>
      <c r="AV120" s="17"/>
      <c r="AW120" s="17"/>
      <c r="AX120" s="17"/>
      <c r="AY120" s="17"/>
      <c r="AZ120" s="17"/>
      <c r="BA120" s="17"/>
      <c r="BB120" s="17"/>
      <c r="BC120" s="17"/>
      <c r="BD120" s="17"/>
      <c r="BE120" s="17"/>
      <c r="BF120" s="17"/>
      <c r="BG120" s="17"/>
      <c r="BH120" s="137"/>
    </row>
    <row r="121" spans="2:60" ht="15" customHeight="1" thickBot="1" x14ac:dyDescent="0.4">
      <c r="B121" s="13">
        <v>48</v>
      </c>
      <c r="E121" s="54"/>
      <c r="F121" s="91" t="str">
        <f t="shared" si="0"/>
        <v/>
      </c>
      <c r="G121" s="18"/>
      <c r="H121" s="18"/>
      <c r="I121" s="18"/>
      <c r="J121" s="18"/>
      <c r="K121" s="18"/>
      <c r="L121" s="62"/>
      <c r="M121" s="62"/>
      <c r="N121" s="18"/>
      <c r="O121" s="18"/>
      <c r="P121" s="68"/>
      <c r="Q121" s="68"/>
      <c r="R121" s="68"/>
      <c r="S121" s="68"/>
      <c r="T121" s="68"/>
      <c r="U121" s="62"/>
      <c r="V121" s="246"/>
      <c r="W121" s="247"/>
      <c r="X121" s="171"/>
      <c r="Y121" s="174"/>
      <c r="Z121" s="174"/>
      <c r="AA121" s="225"/>
      <c r="AB121" s="232"/>
      <c r="AC121" s="235"/>
      <c r="AD121" s="171"/>
      <c r="AE121" s="174"/>
      <c r="AF121" s="174"/>
      <c r="AG121" s="207"/>
      <c r="AH121" s="96"/>
      <c r="AI121" s="205"/>
      <c r="AJ121" s="17"/>
      <c r="AK121" s="17"/>
      <c r="AL121" s="17"/>
      <c r="AM121" s="17"/>
      <c r="AN121" s="17"/>
      <c r="AO121" s="17"/>
      <c r="AP121" s="17"/>
      <c r="AQ121" s="17"/>
      <c r="AR121" s="17"/>
      <c r="AS121" s="17"/>
      <c r="AT121" s="17"/>
      <c r="AU121" s="17"/>
      <c r="AV121" s="17"/>
      <c r="AW121" s="17"/>
      <c r="AX121" s="17"/>
      <c r="AY121" s="17"/>
      <c r="AZ121" s="17"/>
      <c r="BA121" s="17"/>
      <c r="BB121" s="17"/>
      <c r="BC121" s="17"/>
      <c r="BD121" s="17"/>
      <c r="BE121" s="17"/>
      <c r="BF121" s="17"/>
      <c r="BG121" s="17"/>
      <c r="BH121" s="137"/>
    </row>
    <row r="122" spans="2:60" ht="15" customHeight="1" thickBot="1" x14ac:dyDescent="0.4">
      <c r="B122" s="13">
        <v>49</v>
      </c>
      <c r="E122" s="54"/>
      <c r="F122" s="91" t="str">
        <f t="shared" si="0"/>
        <v/>
      </c>
      <c r="G122" s="18"/>
      <c r="H122" s="18"/>
      <c r="I122" s="18"/>
      <c r="J122" s="18"/>
      <c r="K122" s="18"/>
      <c r="L122" s="62"/>
      <c r="M122" s="62"/>
      <c r="N122" s="18"/>
      <c r="O122" s="18"/>
      <c r="P122" s="68"/>
      <c r="Q122" s="68"/>
      <c r="R122" s="68"/>
      <c r="S122" s="68"/>
      <c r="T122" s="68"/>
      <c r="U122" s="62"/>
      <c r="V122" s="246"/>
      <c r="W122" s="247"/>
      <c r="X122" s="171"/>
      <c r="Y122" s="174"/>
      <c r="Z122" s="174"/>
      <c r="AA122" s="225"/>
      <c r="AB122" s="232"/>
      <c r="AC122" s="235"/>
      <c r="AD122" s="171"/>
      <c r="AE122" s="174"/>
      <c r="AF122" s="174"/>
      <c r="AG122" s="207"/>
      <c r="AH122" s="96"/>
      <c r="AI122" s="205"/>
      <c r="AJ122" s="17"/>
      <c r="AK122" s="17"/>
      <c r="AL122" s="17"/>
      <c r="AM122" s="17"/>
      <c r="AN122" s="17"/>
      <c r="AO122" s="17"/>
      <c r="AP122" s="17"/>
      <c r="AQ122" s="17"/>
      <c r="AR122" s="17"/>
      <c r="AS122" s="17"/>
      <c r="AT122" s="17"/>
      <c r="AU122" s="17"/>
      <c r="AV122" s="17"/>
      <c r="AW122" s="17"/>
      <c r="AX122" s="17"/>
      <c r="AY122" s="17"/>
      <c r="AZ122" s="17"/>
      <c r="BA122" s="17"/>
      <c r="BB122" s="17"/>
      <c r="BC122" s="17"/>
      <c r="BD122" s="17"/>
      <c r="BE122" s="17"/>
      <c r="BF122" s="17"/>
      <c r="BG122" s="17"/>
      <c r="BH122" s="137"/>
    </row>
    <row r="123" spans="2:60" ht="15" customHeight="1" thickBot="1" x14ac:dyDescent="0.4">
      <c r="B123" s="13">
        <v>50</v>
      </c>
      <c r="E123" s="54"/>
      <c r="F123" s="91" t="str">
        <f t="shared" si="0"/>
        <v/>
      </c>
      <c r="G123" s="18"/>
      <c r="H123" s="18"/>
      <c r="I123" s="18"/>
      <c r="J123" s="18"/>
      <c r="K123" s="18"/>
      <c r="L123" s="62"/>
      <c r="M123" s="62"/>
      <c r="N123" s="18"/>
      <c r="O123" s="18"/>
      <c r="P123" s="68"/>
      <c r="Q123" s="68"/>
      <c r="R123" s="68"/>
      <c r="S123" s="68"/>
      <c r="T123" s="68"/>
      <c r="U123" s="62"/>
      <c r="V123" s="246"/>
      <c r="W123" s="247"/>
      <c r="X123" s="171"/>
      <c r="Y123" s="174"/>
      <c r="Z123" s="174"/>
      <c r="AA123" s="225"/>
      <c r="AB123" s="232"/>
      <c r="AC123" s="235"/>
      <c r="AD123" s="171"/>
      <c r="AE123" s="174"/>
      <c r="AF123" s="174"/>
      <c r="AG123" s="207"/>
      <c r="AH123" s="96"/>
      <c r="AI123" s="205"/>
      <c r="AJ123" s="17"/>
      <c r="AK123" s="17"/>
      <c r="AL123" s="17"/>
      <c r="AM123" s="17"/>
      <c r="AN123" s="17"/>
      <c r="AO123" s="17"/>
      <c r="AP123" s="17"/>
      <c r="AQ123" s="17"/>
      <c r="AR123" s="17"/>
      <c r="AS123" s="17"/>
      <c r="AT123" s="17"/>
      <c r="AU123" s="17"/>
      <c r="AV123" s="17"/>
      <c r="AW123" s="17"/>
      <c r="AX123" s="17"/>
      <c r="AY123" s="17"/>
      <c r="AZ123" s="17"/>
      <c r="BA123" s="17"/>
      <c r="BB123" s="17"/>
      <c r="BC123" s="17"/>
      <c r="BD123" s="17"/>
      <c r="BE123" s="17"/>
      <c r="BF123" s="17"/>
      <c r="BG123" s="17"/>
      <c r="BH123" s="137"/>
    </row>
    <row r="124" spans="2:60" ht="15" customHeight="1" thickBot="1" x14ac:dyDescent="0.4">
      <c r="B124" s="13">
        <v>51</v>
      </c>
      <c r="E124" s="54"/>
      <c r="F124" s="91" t="str">
        <f t="shared" si="0"/>
        <v/>
      </c>
      <c r="G124" s="18"/>
      <c r="H124" s="18"/>
      <c r="I124" s="18"/>
      <c r="J124" s="18"/>
      <c r="K124" s="18"/>
      <c r="L124" s="62"/>
      <c r="M124" s="62"/>
      <c r="N124" s="18"/>
      <c r="O124" s="18"/>
      <c r="P124" s="68"/>
      <c r="Q124" s="68"/>
      <c r="R124" s="68"/>
      <c r="S124" s="68"/>
      <c r="T124" s="68"/>
      <c r="U124" s="62"/>
      <c r="V124" s="246"/>
      <c r="W124" s="247"/>
      <c r="X124" s="171"/>
      <c r="Y124" s="174"/>
      <c r="Z124" s="174"/>
      <c r="AA124" s="225"/>
      <c r="AB124" s="232"/>
      <c r="AC124" s="235"/>
      <c r="AD124" s="171"/>
      <c r="AE124" s="174"/>
      <c r="AF124" s="174"/>
      <c r="AG124" s="207"/>
      <c r="AH124" s="96"/>
      <c r="AI124" s="205"/>
      <c r="AJ124" s="17"/>
      <c r="AK124" s="17"/>
      <c r="AL124" s="17"/>
      <c r="AM124" s="17"/>
      <c r="AN124" s="17"/>
      <c r="AO124" s="17"/>
      <c r="AP124" s="17"/>
      <c r="AQ124" s="17"/>
      <c r="AR124" s="17"/>
      <c r="AS124" s="17"/>
      <c r="AT124" s="17"/>
      <c r="AU124" s="17"/>
      <c r="AV124" s="17"/>
      <c r="AW124" s="17"/>
      <c r="AX124" s="17"/>
      <c r="AY124" s="17"/>
      <c r="AZ124" s="17"/>
      <c r="BA124" s="17"/>
      <c r="BB124" s="17"/>
      <c r="BC124" s="17"/>
      <c r="BD124" s="17"/>
      <c r="BE124" s="17"/>
      <c r="BF124" s="17"/>
      <c r="BG124" s="17"/>
      <c r="BH124" s="137"/>
    </row>
    <row r="125" spans="2:60" ht="15" customHeight="1" thickBot="1" x14ac:dyDescent="0.4">
      <c r="B125" s="13">
        <v>52</v>
      </c>
      <c r="E125" s="54"/>
      <c r="F125" s="91" t="str">
        <f t="shared" si="0"/>
        <v/>
      </c>
      <c r="G125" s="18"/>
      <c r="H125" s="18"/>
      <c r="I125" s="18"/>
      <c r="J125" s="18"/>
      <c r="K125" s="18"/>
      <c r="L125" s="62"/>
      <c r="M125" s="62"/>
      <c r="N125" s="18"/>
      <c r="O125" s="18"/>
      <c r="P125" s="68"/>
      <c r="Q125" s="68"/>
      <c r="R125" s="68"/>
      <c r="S125" s="68"/>
      <c r="T125" s="68"/>
      <c r="U125" s="62"/>
      <c r="V125" s="246"/>
      <c r="W125" s="247"/>
      <c r="X125" s="171"/>
      <c r="Y125" s="174"/>
      <c r="Z125" s="174"/>
      <c r="AA125" s="225"/>
      <c r="AB125" s="232"/>
      <c r="AC125" s="235"/>
      <c r="AD125" s="171"/>
      <c r="AE125" s="174"/>
      <c r="AF125" s="174"/>
      <c r="AG125" s="207"/>
      <c r="AH125" s="96"/>
      <c r="AI125" s="205"/>
      <c r="AJ125" s="17"/>
      <c r="AK125" s="17"/>
      <c r="AL125" s="17"/>
      <c r="AM125" s="17"/>
      <c r="AN125" s="17"/>
      <c r="AO125" s="17"/>
      <c r="AP125" s="17"/>
      <c r="AQ125" s="17"/>
      <c r="AR125" s="17"/>
      <c r="AS125" s="17"/>
      <c r="AT125" s="17"/>
      <c r="AU125" s="17"/>
      <c r="AV125" s="17"/>
      <c r="AW125" s="17"/>
      <c r="AX125" s="17"/>
      <c r="AY125" s="17"/>
      <c r="AZ125" s="17"/>
      <c r="BA125" s="17"/>
      <c r="BB125" s="17"/>
      <c r="BC125" s="17"/>
      <c r="BD125" s="17"/>
      <c r="BE125" s="17"/>
      <c r="BF125" s="17"/>
      <c r="BG125" s="17"/>
      <c r="BH125" s="137"/>
    </row>
    <row r="126" spans="2:60" ht="15" customHeight="1" thickBot="1" x14ac:dyDescent="0.4">
      <c r="B126" s="13">
        <v>53</v>
      </c>
      <c r="E126" s="54"/>
      <c r="F126" s="91" t="str">
        <f t="shared" si="0"/>
        <v/>
      </c>
      <c r="G126" s="18"/>
      <c r="H126" s="18"/>
      <c r="I126" s="18"/>
      <c r="J126" s="18"/>
      <c r="K126" s="18"/>
      <c r="L126" s="62"/>
      <c r="M126" s="62"/>
      <c r="N126" s="18"/>
      <c r="O126" s="18"/>
      <c r="P126" s="68"/>
      <c r="Q126" s="68"/>
      <c r="R126" s="68"/>
      <c r="S126" s="68"/>
      <c r="T126" s="68"/>
      <c r="U126" s="62"/>
      <c r="V126" s="246"/>
      <c r="W126" s="247"/>
      <c r="X126" s="171"/>
      <c r="Y126" s="174"/>
      <c r="Z126" s="174"/>
      <c r="AA126" s="225"/>
      <c r="AB126" s="232"/>
      <c r="AC126" s="235"/>
      <c r="AD126" s="171"/>
      <c r="AE126" s="174"/>
      <c r="AF126" s="174"/>
      <c r="AG126" s="207"/>
      <c r="AH126" s="96"/>
      <c r="AI126" s="205"/>
      <c r="AJ126" s="17"/>
      <c r="AK126" s="17"/>
      <c r="AL126" s="17"/>
      <c r="AM126" s="17"/>
      <c r="AN126" s="17"/>
      <c r="AO126" s="17"/>
      <c r="AP126" s="17"/>
      <c r="AQ126" s="17"/>
      <c r="AR126" s="17"/>
      <c r="AS126" s="17"/>
      <c r="AT126" s="17"/>
      <c r="AU126" s="17"/>
      <c r="AV126" s="17"/>
      <c r="AW126" s="17"/>
      <c r="AX126" s="17"/>
      <c r="AY126" s="17"/>
      <c r="AZ126" s="17"/>
      <c r="BA126" s="17"/>
      <c r="BB126" s="17"/>
      <c r="BC126" s="17"/>
      <c r="BD126" s="17"/>
      <c r="BE126" s="17"/>
      <c r="BF126" s="17"/>
      <c r="BG126" s="17"/>
      <c r="BH126" s="137"/>
    </row>
    <row r="127" spans="2:60" ht="15" customHeight="1" thickBot="1" x14ac:dyDescent="0.4">
      <c r="B127" s="13">
        <v>54</v>
      </c>
      <c r="E127" s="54"/>
      <c r="F127" s="91" t="str">
        <f t="shared" si="0"/>
        <v/>
      </c>
      <c r="G127" s="18"/>
      <c r="H127" s="18"/>
      <c r="I127" s="18"/>
      <c r="J127" s="18"/>
      <c r="K127" s="18"/>
      <c r="L127" s="62"/>
      <c r="M127" s="62"/>
      <c r="N127" s="18"/>
      <c r="O127" s="18"/>
      <c r="P127" s="68"/>
      <c r="Q127" s="68"/>
      <c r="R127" s="68"/>
      <c r="S127" s="68"/>
      <c r="T127" s="68"/>
      <c r="U127" s="62"/>
      <c r="V127" s="246"/>
      <c r="W127" s="247"/>
      <c r="X127" s="171"/>
      <c r="Y127" s="174"/>
      <c r="Z127" s="174"/>
      <c r="AA127" s="225"/>
      <c r="AB127" s="232"/>
      <c r="AC127" s="235"/>
      <c r="AD127" s="171"/>
      <c r="AE127" s="174"/>
      <c r="AF127" s="174"/>
      <c r="AG127" s="207"/>
      <c r="AH127" s="96"/>
      <c r="AI127" s="205"/>
      <c r="AJ127" s="17"/>
      <c r="AK127" s="17"/>
      <c r="AL127" s="17"/>
      <c r="AM127" s="17"/>
      <c r="AN127" s="17"/>
      <c r="AO127" s="17"/>
      <c r="AP127" s="17"/>
      <c r="AQ127" s="17"/>
      <c r="AR127" s="17"/>
      <c r="AS127" s="17"/>
      <c r="AT127" s="17"/>
      <c r="AU127" s="17"/>
      <c r="AV127" s="17"/>
      <c r="AW127" s="17"/>
      <c r="AX127" s="17"/>
      <c r="AY127" s="17"/>
      <c r="AZ127" s="17"/>
      <c r="BA127" s="17"/>
      <c r="BB127" s="17"/>
      <c r="BC127" s="17"/>
      <c r="BD127" s="17"/>
      <c r="BE127" s="17"/>
      <c r="BF127" s="17"/>
      <c r="BG127" s="17"/>
      <c r="BH127" s="137"/>
    </row>
    <row r="128" spans="2:60" ht="15" customHeight="1" thickBot="1" x14ac:dyDescent="0.4">
      <c r="B128" s="13">
        <v>55</v>
      </c>
      <c r="E128" s="54"/>
      <c r="F128" s="91" t="str">
        <f t="shared" si="0"/>
        <v/>
      </c>
      <c r="G128" s="18"/>
      <c r="H128" s="18"/>
      <c r="I128" s="18"/>
      <c r="J128" s="18"/>
      <c r="K128" s="18"/>
      <c r="L128" s="62"/>
      <c r="M128" s="62"/>
      <c r="N128" s="18"/>
      <c r="O128" s="18"/>
      <c r="P128" s="68"/>
      <c r="Q128" s="68"/>
      <c r="R128" s="68"/>
      <c r="S128" s="68"/>
      <c r="T128" s="68"/>
      <c r="U128" s="62"/>
      <c r="V128" s="246"/>
      <c r="W128" s="247"/>
      <c r="X128" s="171"/>
      <c r="Y128" s="174"/>
      <c r="Z128" s="174"/>
      <c r="AA128" s="225"/>
      <c r="AB128" s="232"/>
      <c r="AC128" s="235"/>
      <c r="AD128" s="171"/>
      <c r="AE128" s="174"/>
      <c r="AF128" s="174"/>
      <c r="AG128" s="207"/>
      <c r="AH128" s="96"/>
      <c r="AI128" s="205"/>
      <c r="AJ128" s="17"/>
      <c r="AK128" s="17"/>
      <c r="AL128" s="17"/>
      <c r="AM128" s="17"/>
      <c r="AN128" s="17"/>
      <c r="AO128" s="17"/>
      <c r="AP128" s="17"/>
      <c r="AQ128" s="17"/>
      <c r="AR128" s="17"/>
      <c r="AS128" s="17"/>
      <c r="AT128" s="17"/>
      <c r="AU128" s="17"/>
      <c r="AV128" s="17"/>
      <c r="AW128" s="17"/>
      <c r="AX128" s="17"/>
      <c r="AY128" s="17"/>
      <c r="AZ128" s="17"/>
      <c r="BA128" s="17"/>
      <c r="BB128" s="17"/>
      <c r="BC128" s="17"/>
      <c r="BD128" s="17"/>
      <c r="BE128" s="17"/>
      <c r="BF128" s="17"/>
      <c r="BG128" s="17"/>
      <c r="BH128" s="137"/>
    </row>
    <row r="129" spans="2:60" ht="15" customHeight="1" thickBot="1" x14ac:dyDescent="0.4">
      <c r="B129" s="13">
        <v>56</v>
      </c>
      <c r="E129" s="54"/>
      <c r="F129" s="91" t="str">
        <f t="shared" si="0"/>
        <v/>
      </c>
      <c r="G129" s="18"/>
      <c r="H129" s="18"/>
      <c r="I129" s="18"/>
      <c r="J129" s="18"/>
      <c r="K129" s="18"/>
      <c r="L129" s="62"/>
      <c r="M129" s="62"/>
      <c r="N129" s="18"/>
      <c r="O129" s="18"/>
      <c r="P129" s="68"/>
      <c r="Q129" s="68"/>
      <c r="R129" s="68"/>
      <c r="S129" s="68"/>
      <c r="T129" s="68"/>
      <c r="U129" s="62"/>
      <c r="V129" s="246"/>
      <c r="W129" s="247"/>
      <c r="X129" s="171"/>
      <c r="Y129" s="174"/>
      <c r="Z129" s="174"/>
      <c r="AA129" s="225"/>
      <c r="AB129" s="232"/>
      <c r="AC129" s="235"/>
      <c r="AD129" s="171"/>
      <c r="AE129" s="174"/>
      <c r="AF129" s="174"/>
      <c r="AG129" s="207"/>
      <c r="AH129" s="96"/>
      <c r="AI129" s="205"/>
      <c r="AJ129" s="17"/>
      <c r="AK129" s="17"/>
      <c r="AL129" s="17"/>
      <c r="AM129" s="17"/>
      <c r="AN129" s="17"/>
      <c r="AO129" s="17"/>
      <c r="AP129" s="17"/>
      <c r="AQ129" s="17"/>
      <c r="AR129" s="17"/>
      <c r="AS129" s="17"/>
      <c r="AT129" s="17"/>
      <c r="AU129" s="17"/>
      <c r="AV129" s="17"/>
      <c r="AW129" s="17"/>
      <c r="AX129" s="17"/>
      <c r="AY129" s="17"/>
      <c r="AZ129" s="17"/>
      <c r="BA129" s="17"/>
      <c r="BB129" s="17"/>
      <c r="BC129" s="17"/>
      <c r="BD129" s="17"/>
      <c r="BE129" s="17"/>
      <c r="BF129" s="17"/>
      <c r="BG129" s="17"/>
      <c r="BH129" s="137"/>
    </row>
    <row r="130" spans="2:60" ht="15" customHeight="1" thickBot="1" x14ac:dyDescent="0.4">
      <c r="B130" s="13">
        <v>57</v>
      </c>
      <c r="E130" s="54"/>
      <c r="F130" s="91" t="str">
        <f t="shared" si="0"/>
        <v/>
      </c>
      <c r="G130" s="18"/>
      <c r="H130" s="18"/>
      <c r="I130" s="18"/>
      <c r="J130" s="18"/>
      <c r="K130" s="18"/>
      <c r="L130" s="62"/>
      <c r="M130" s="62"/>
      <c r="N130" s="18"/>
      <c r="O130" s="18"/>
      <c r="P130" s="68"/>
      <c r="Q130" s="68"/>
      <c r="R130" s="68"/>
      <c r="S130" s="68"/>
      <c r="T130" s="68"/>
      <c r="U130" s="62"/>
      <c r="V130" s="246"/>
      <c r="W130" s="247"/>
      <c r="X130" s="171"/>
      <c r="Y130" s="174"/>
      <c r="Z130" s="174"/>
      <c r="AA130" s="225"/>
      <c r="AB130" s="232"/>
      <c r="AC130" s="235"/>
      <c r="AD130" s="171"/>
      <c r="AE130" s="174"/>
      <c r="AF130" s="174"/>
      <c r="AG130" s="207"/>
      <c r="AH130" s="96"/>
      <c r="AI130" s="205"/>
      <c r="AJ130" s="17"/>
      <c r="AK130" s="17"/>
      <c r="AL130" s="17"/>
      <c r="AM130" s="17"/>
      <c r="AN130" s="17"/>
      <c r="AO130" s="17"/>
      <c r="AP130" s="17"/>
      <c r="AQ130" s="17"/>
      <c r="AR130" s="17"/>
      <c r="AS130" s="17"/>
      <c r="AT130" s="17"/>
      <c r="AU130" s="17"/>
      <c r="AV130" s="17"/>
      <c r="AW130" s="17"/>
      <c r="AX130" s="17"/>
      <c r="AY130" s="17"/>
      <c r="AZ130" s="17"/>
      <c r="BA130" s="17"/>
      <c r="BB130" s="17"/>
      <c r="BC130" s="17"/>
      <c r="BD130" s="17"/>
      <c r="BE130" s="17"/>
      <c r="BF130" s="17"/>
      <c r="BG130" s="17"/>
      <c r="BH130" s="137"/>
    </row>
    <row r="131" spans="2:60" ht="15" customHeight="1" thickBot="1" x14ac:dyDescent="0.4">
      <c r="B131" s="13">
        <v>58</v>
      </c>
      <c r="E131" s="54"/>
      <c r="F131" s="91" t="str">
        <f t="shared" si="0"/>
        <v/>
      </c>
      <c r="G131" s="18"/>
      <c r="H131" s="18"/>
      <c r="I131" s="18"/>
      <c r="J131" s="18"/>
      <c r="K131" s="18"/>
      <c r="L131" s="62"/>
      <c r="M131" s="62"/>
      <c r="N131" s="18"/>
      <c r="O131" s="18"/>
      <c r="P131" s="68"/>
      <c r="Q131" s="68"/>
      <c r="R131" s="68"/>
      <c r="S131" s="68"/>
      <c r="T131" s="68"/>
      <c r="U131" s="62"/>
      <c r="V131" s="246"/>
      <c r="W131" s="247"/>
      <c r="X131" s="171"/>
      <c r="Y131" s="174"/>
      <c r="Z131" s="174"/>
      <c r="AA131" s="225"/>
      <c r="AB131" s="232"/>
      <c r="AC131" s="235"/>
      <c r="AD131" s="171"/>
      <c r="AE131" s="174"/>
      <c r="AF131" s="174"/>
      <c r="AG131" s="207"/>
      <c r="AH131" s="96"/>
      <c r="AI131" s="205"/>
      <c r="AJ131" s="17"/>
      <c r="AK131" s="17"/>
      <c r="AL131" s="17"/>
      <c r="AM131" s="17"/>
      <c r="AN131" s="17"/>
      <c r="AO131" s="17"/>
      <c r="AP131" s="17"/>
      <c r="AQ131" s="17"/>
      <c r="AR131" s="17"/>
      <c r="AS131" s="17"/>
      <c r="AT131" s="17"/>
      <c r="AU131" s="17"/>
      <c r="AV131" s="17"/>
      <c r="AW131" s="17"/>
      <c r="AX131" s="17"/>
      <c r="AY131" s="17"/>
      <c r="AZ131" s="17"/>
      <c r="BA131" s="17"/>
      <c r="BB131" s="17"/>
      <c r="BC131" s="17"/>
      <c r="BD131" s="17"/>
      <c r="BE131" s="17"/>
      <c r="BF131" s="17"/>
      <c r="BG131" s="17"/>
      <c r="BH131" s="137"/>
    </row>
    <row r="132" spans="2:60" ht="15" customHeight="1" thickBot="1" x14ac:dyDescent="0.4">
      <c r="B132" s="13">
        <v>59</v>
      </c>
      <c r="E132" s="54"/>
      <c r="F132" s="91" t="str">
        <f t="shared" si="0"/>
        <v/>
      </c>
      <c r="G132" s="18"/>
      <c r="H132" s="18"/>
      <c r="I132" s="18"/>
      <c r="J132" s="18"/>
      <c r="K132" s="18"/>
      <c r="L132" s="62"/>
      <c r="M132" s="62"/>
      <c r="N132" s="18"/>
      <c r="O132" s="18"/>
      <c r="P132" s="68"/>
      <c r="Q132" s="68"/>
      <c r="R132" s="68"/>
      <c r="S132" s="68"/>
      <c r="T132" s="68"/>
      <c r="U132" s="62"/>
      <c r="V132" s="246"/>
      <c r="W132" s="247"/>
      <c r="X132" s="171"/>
      <c r="Y132" s="174"/>
      <c r="Z132" s="174"/>
      <c r="AA132" s="225"/>
      <c r="AB132" s="232"/>
      <c r="AC132" s="235"/>
      <c r="AD132" s="171"/>
      <c r="AE132" s="174"/>
      <c r="AF132" s="174"/>
      <c r="AG132" s="207"/>
      <c r="AH132" s="96"/>
      <c r="AI132" s="205"/>
      <c r="AJ132" s="17"/>
      <c r="AK132" s="17"/>
      <c r="AL132" s="17"/>
      <c r="AM132" s="17"/>
      <c r="AN132" s="17"/>
      <c r="AO132" s="17"/>
      <c r="AP132" s="17"/>
      <c r="AQ132" s="17"/>
      <c r="AR132" s="17"/>
      <c r="AS132" s="17"/>
      <c r="AT132" s="17"/>
      <c r="AU132" s="17"/>
      <c r="AV132" s="17"/>
      <c r="AW132" s="17"/>
      <c r="AX132" s="17"/>
      <c r="AY132" s="17"/>
      <c r="AZ132" s="17"/>
      <c r="BA132" s="17"/>
      <c r="BB132" s="17"/>
      <c r="BC132" s="17"/>
      <c r="BD132" s="17"/>
      <c r="BE132" s="17"/>
      <c r="BF132" s="17"/>
      <c r="BG132" s="17"/>
      <c r="BH132" s="137"/>
    </row>
    <row r="133" spans="2:60" ht="15" customHeight="1" thickBot="1" x14ac:dyDescent="0.4">
      <c r="B133" s="13">
        <v>60</v>
      </c>
      <c r="E133" s="54"/>
      <c r="F133" s="91" t="str">
        <f t="shared" si="0"/>
        <v/>
      </c>
      <c r="G133" s="18"/>
      <c r="H133" s="18"/>
      <c r="I133" s="18"/>
      <c r="J133" s="18"/>
      <c r="K133" s="18"/>
      <c r="L133" s="62"/>
      <c r="M133" s="62"/>
      <c r="N133" s="18"/>
      <c r="O133" s="18"/>
      <c r="P133" s="68"/>
      <c r="Q133" s="68"/>
      <c r="R133" s="68"/>
      <c r="S133" s="68"/>
      <c r="T133" s="68"/>
      <c r="U133" s="62"/>
      <c r="V133" s="246"/>
      <c r="W133" s="247"/>
      <c r="X133" s="171"/>
      <c r="Y133" s="174"/>
      <c r="Z133" s="174"/>
      <c r="AA133" s="225"/>
      <c r="AB133" s="232"/>
      <c r="AC133" s="235"/>
      <c r="AD133" s="171"/>
      <c r="AE133" s="174"/>
      <c r="AF133" s="174"/>
      <c r="AG133" s="207"/>
      <c r="AH133" s="96"/>
      <c r="AI133" s="205"/>
      <c r="AJ133" s="17"/>
      <c r="AK133" s="17"/>
      <c r="AL133" s="17"/>
      <c r="AM133" s="17"/>
      <c r="AN133" s="17"/>
      <c r="AO133" s="17"/>
      <c r="AP133" s="17"/>
      <c r="AQ133" s="17"/>
      <c r="AR133" s="17"/>
      <c r="AS133" s="17"/>
      <c r="AT133" s="17"/>
      <c r="AU133" s="17"/>
      <c r="AV133" s="17"/>
      <c r="AW133" s="17"/>
      <c r="AX133" s="17"/>
      <c r="AY133" s="17"/>
      <c r="AZ133" s="17"/>
      <c r="BA133" s="17"/>
      <c r="BB133" s="17"/>
      <c r="BC133" s="17"/>
      <c r="BD133" s="17"/>
      <c r="BE133" s="17"/>
      <c r="BF133" s="17"/>
      <c r="BG133" s="17"/>
      <c r="BH133" s="137"/>
    </row>
    <row r="134" spans="2:60" ht="15" customHeight="1" thickBot="1" x14ac:dyDescent="0.4">
      <c r="B134" s="13">
        <v>61</v>
      </c>
      <c r="E134" s="54"/>
      <c r="F134" s="91" t="str">
        <f t="shared" si="0"/>
        <v/>
      </c>
      <c r="G134" s="18"/>
      <c r="H134" s="18"/>
      <c r="I134" s="18"/>
      <c r="J134" s="18"/>
      <c r="K134" s="18"/>
      <c r="L134" s="62"/>
      <c r="M134" s="62"/>
      <c r="N134" s="18"/>
      <c r="O134" s="18"/>
      <c r="P134" s="68"/>
      <c r="Q134" s="68"/>
      <c r="R134" s="68"/>
      <c r="S134" s="68"/>
      <c r="T134" s="68"/>
      <c r="U134" s="62"/>
      <c r="V134" s="246"/>
      <c r="W134" s="247"/>
      <c r="X134" s="171"/>
      <c r="Y134" s="174"/>
      <c r="Z134" s="174"/>
      <c r="AA134" s="225"/>
      <c r="AB134" s="232"/>
      <c r="AC134" s="235"/>
      <c r="AD134" s="171"/>
      <c r="AE134" s="174"/>
      <c r="AF134" s="174"/>
      <c r="AG134" s="207"/>
      <c r="AH134" s="96"/>
      <c r="AI134" s="205"/>
      <c r="AJ134" s="17"/>
      <c r="AK134" s="17"/>
      <c r="AL134" s="17"/>
      <c r="AM134" s="17"/>
      <c r="AN134" s="17"/>
      <c r="AO134" s="17"/>
      <c r="AP134" s="17"/>
      <c r="AQ134" s="17"/>
      <c r="AR134" s="17"/>
      <c r="AS134" s="17"/>
      <c r="AT134" s="17"/>
      <c r="AU134" s="17"/>
      <c r="AV134" s="17"/>
      <c r="AW134" s="17"/>
      <c r="AX134" s="17"/>
      <c r="AY134" s="17"/>
      <c r="AZ134" s="17"/>
      <c r="BA134" s="17"/>
      <c r="BB134" s="17"/>
      <c r="BC134" s="17"/>
      <c r="BD134" s="17"/>
      <c r="BE134" s="17"/>
      <c r="BF134" s="17"/>
      <c r="BG134" s="17"/>
      <c r="BH134" s="137"/>
    </row>
    <row r="135" spans="2:60" ht="15" customHeight="1" thickBot="1" x14ac:dyDescent="0.4">
      <c r="B135" s="13">
        <v>62</v>
      </c>
      <c r="E135" s="54"/>
      <c r="F135" s="91" t="str">
        <f t="shared" si="0"/>
        <v/>
      </c>
      <c r="G135" s="18"/>
      <c r="H135" s="18"/>
      <c r="I135" s="18"/>
      <c r="J135" s="18"/>
      <c r="K135" s="18"/>
      <c r="L135" s="62"/>
      <c r="M135" s="62"/>
      <c r="N135" s="18"/>
      <c r="O135" s="18"/>
      <c r="P135" s="68"/>
      <c r="Q135" s="68"/>
      <c r="R135" s="68"/>
      <c r="S135" s="68"/>
      <c r="T135" s="68"/>
      <c r="U135" s="62"/>
      <c r="V135" s="246"/>
      <c r="W135" s="247"/>
      <c r="X135" s="171"/>
      <c r="Y135" s="174"/>
      <c r="Z135" s="174"/>
      <c r="AA135" s="225"/>
      <c r="AB135" s="232"/>
      <c r="AC135" s="235"/>
      <c r="AD135" s="171"/>
      <c r="AE135" s="174"/>
      <c r="AF135" s="174"/>
      <c r="AG135" s="207"/>
      <c r="AH135" s="96"/>
      <c r="AI135" s="205"/>
      <c r="AJ135" s="17"/>
      <c r="AK135" s="17"/>
      <c r="AL135" s="17"/>
      <c r="AM135" s="17"/>
      <c r="AN135" s="17"/>
      <c r="AO135" s="17"/>
      <c r="AP135" s="17"/>
      <c r="AQ135" s="17"/>
      <c r="AR135" s="17"/>
      <c r="AS135" s="17"/>
      <c r="AT135" s="17"/>
      <c r="AU135" s="17"/>
      <c r="AV135" s="17"/>
      <c r="AW135" s="17"/>
      <c r="AX135" s="17"/>
      <c r="AY135" s="17"/>
      <c r="AZ135" s="17"/>
      <c r="BA135" s="17"/>
      <c r="BB135" s="17"/>
      <c r="BC135" s="17"/>
      <c r="BD135" s="17"/>
      <c r="BE135" s="17"/>
      <c r="BF135" s="17"/>
      <c r="BG135" s="17"/>
      <c r="BH135" s="137"/>
    </row>
    <row r="136" spans="2:60" ht="15" customHeight="1" thickBot="1" x14ac:dyDescent="0.4">
      <c r="B136" s="13">
        <v>63</v>
      </c>
      <c r="E136" s="54"/>
      <c r="F136" s="91" t="str">
        <f t="shared" si="0"/>
        <v/>
      </c>
      <c r="G136" s="18"/>
      <c r="H136" s="18"/>
      <c r="I136" s="18"/>
      <c r="J136" s="18"/>
      <c r="K136" s="18"/>
      <c r="L136" s="62"/>
      <c r="M136" s="62"/>
      <c r="N136" s="18"/>
      <c r="O136" s="18"/>
      <c r="P136" s="68"/>
      <c r="Q136" s="68"/>
      <c r="R136" s="68"/>
      <c r="S136" s="68"/>
      <c r="T136" s="68"/>
      <c r="U136" s="62"/>
      <c r="V136" s="246"/>
      <c r="W136" s="247"/>
      <c r="X136" s="171"/>
      <c r="Y136" s="174"/>
      <c r="Z136" s="174"/>
      <c r="AA136" s="225"/>
      <c r="AB136" s="232"/>
      <c r="AC136" s="235"/>
      <c r="AD136" s="171"/>
      <c r="AE136" s="174"/>
      <c r="AF136" s="174"/>
      <c r="AG136" s="207"/>
      <c r="AH136" s="96"/>
      <c r="AI136" s="205"/>
      <c r="AJ136" s="17"/>
      <c r="AK136" s="17"/>
      <c r="AL136" s="17"/>
      <c r="AM136" s="17"/>
      <c r="AN136" s="17"/>
      <c r="AO136" s="17"/>
      <c r="AP136" s="17"/>
      <c r="AQ136" s="17"/>
      <c r="AR136" s="17"/>
      <c r="AS136" s="17"/>
      <c r="AT136" s="17"/>
      <c r="AU136" s="17"/>
      <c r="AV136" s="17"/>
      <c r="AW136" s="17"/>
      <c r="AX136" s="17"/>
      <c r="AY136" s="17"/>
      <c r="AZ136" s="17"/>
      <c r="BA136" s="17"/>
      <c r="BB136" s="17"/>
      <c r="BC136" s="17"/>
      <c r="BD136" s="17"/>
      <c r="BE136" s="17"/>
      <c r="BF136" s="17"/>
      <c r="BG136" s="17"/>
      <c r="BH136" s="137"/>
    </row>
    <row r="137" spans="2:60" ht="15" customHeight="1" thickBot="1" x14ac:dyDescent="0.4">
      <c r="B137" s="13">
        <v>64</v>
      </c>
      <c r="E137" s="54"/>
      <c r="F137" s="91" t="str">
        <f t="shared" si="0"/>
        <v/>
      </c>
      <c r="G137" s="18"/>
      <c r="H137" s="18"/>
      <c r="I137" s="18"/>
      <c r="J137" s="18"/>
      <c r="K137" s="18"/>
      <c r="L137" s="62"/>
      <c r="M137" s="62"/>
      <c r="N137" s="18"/>
      <c r="O137" s="18"/>
      <c r="P137" s="68"/>
      <c r="Q137" s="68"/>
      <c r="R137" s="68"/>
      <c r="S137" s="68"/>
      <c r="T137" s="68"/>
      <c r="U137" s="62"/>
      <c r="V137" s="246"/>
      <c r="W137" s="247"/>
      <c r="X137" s="171"/>
      <c r="Y137" s="174"/>
      <c r="Z137" s="174"/>
      <c r="AA137" s="225"/>
      <c r="AB137" s="232"/>
      <c r="AC137" s="235"/>
      <c r="AD137" s="171"/>
      <c r="AE137" s="174"/>
      <c r="AF137" s="174"/>
      <c r="AG137" s="207"/>
      <c r="AH137" s="96"/>
      <c r="AI137" s="205"/>
      <c r="AJ137" s="17"/>
      <c r="AK137" s="17"/>
      <c r="AL137" s="17"/>
      <c r="AM137" s="17"/>
      <c r="AN137" s="17"/>
      <c r="AO137" s="17"/>
      <c r="AP137" s="17"/>
      <c r="AQ137" s="17"/>
      <c r="AR137" s="17"/>
      <c r="AS137" s="17"/>
      <c r="AT137" s="17"/>
      <c r="AU137" s="17"/>
      <c r="AV137" s="17"/>
      <c r="AW137" s="17"/>
      <c r="AX137" s="17"/>
      <c r="AY137" s="17"/>
      <c r="AZ137" s="17"/>
      <c r="BA137" s="17"/>
      <c r="BB137" s="17"/>
      <c r="BC137" s="17"/>
      <c r="BD137" s="17"/>
      <c r="BE137" s="17"/>
      <c r="BF137" s="17"/>
      <c r="BG137" s="17"/>
      <c r="BH137" s="137"/>
    </row>
    <row r="138" spans="2:60" ht="15" customHeight="1" thickBot="1" x14ac:dyDescent="0.4">
      <c r="B138" s="13">
        <v>65</v>
      </c>
      <c r="E138" s="54"/>
      <c r="F138" s="91" t="str">
        <f t="shared" si="0"/>
        <v/>
      </c>
      <c r="G138" s="18"/>
      <c r="H138" s="18"/>
      <c r="I138" s="18"/>
      <c r="J138" s="18"/>
      <c r="K138" s="18"/>
      <c r="L138" s="62"/>
      <c r="M138" s="62"/>
      <c r="N138" s="18"/>
      <c r="O138" s="18"/>
      <c r="P138" s="68"/>
      <c r="Q138" s="68"/>
      <c r="R138" s="68"/>
      <c r="S138" s="68"/>
      <c r="T138" s="68"/>
      <c r="U138" s="62"/>
      <c r="V138" s="246"/>
      <c r="W138" s="247"/>
      <c r="X138" s="171"/>
      <c r="Y138" s="174"/>
      <c r="Z138" s="174"/>
      <c r="AA138" s="225"/>
      <c r="AB138" s="232"/>
      <c r="AC138" s="235"/>
      <c r="AD138" s="171"/>
      <c r="AE138" s="174"/>
      <c r="AF138" s="174"/>
      <c r="AG138" s="207"/>
      <c r="AH138" s="96"/>
      <c r="AI138" s="205"/>
      <c r="AJ138" s="17"/>
      <c r="AK138" s="17"/>
      <c r="AL138" s="17"/>
      <c r="AM138" s="17"/>
      <c r="AN138" s="17"/>
      <c r="AO138" s="17"/>
      <c r="AP138" s="17"/>
      <c r="AQ138" s="17"/>
      <c r="AR138" s="17"/>
      <c r="AS138" s="17"/>
      <c r="AT138" s="17"/>
      <c r="AU138" s="17"/>
      <c r="AV138" s="17"/>
      <c r="AW138" s="17"/>
      <c r="AX138" s="17"/>
      <c r="AY138" s="17"/>
      <c r="AZ138" s="17"/>
      <c r="BA138" s="17"/>
      <c r="BB138" s="17"/>
      <c r="BC138" s="17"/>
      <c r="BD138" s="17"/>
      <c r="BE138" s="17"/>
      <c r="BF138" s="17"/>
      <c r="BG138" s="17"/>
      <c r="BH138" s="137"/>
    </row>
    <row r="139" spans="2:60" ht="15" customHeight="1" thickBot="1" x14ac:dyDescent="0.4">
      <c r="B139" s="13">
        <v>66</v>
      </c>
      <c r="E139" s="54"/>
      <c r="F139" s="91" t="str">
        <f t="shared" ref="F139:F202" si="1">IF(ISBLANK(E139),"",$I$67&amp;TEXT($I$68,"000000")&amp;TEXT(E139,"000000"))</f>
        <v/>
      </c>
      <c r="G139" s="18"/>
      <c r="H139" s="18"/>
      <c r="I139" s="18"/>
      <c r="J139" s="18"/>
      <c r="K139" s="18"/>
      <c r="L139" s="62"/>
      <c r="M139" s="62"/>
      <c r="N139" s="18"/>
      <c r="O139" s="18"/>
      <c r="P139" s="68"/>
      <c r="Q139" s="68"/>
      <c r="R139" s="68"/>
      <c r="S139" s="68"/>
      <c r="T139" s="68"/>
      <c r="U139" s="62"/>
      <c r="V139" s="246"/>
      <c r="W139" s="247"/>
      <c r="X139" s="171"/>
      <c r="Y139" s="174"/>
      <c r="Z139" s="174"/>
      <c r="AA139" s="225"/>
      <c r="AB139" s="232"/>
      <c r="AC139" s="235"/>
      <c r="AD139" s="171"/>
      <c r="AE139" s="174"/>
      <c r="AF139" s="174"/>
      <c r="AG139" s="207"/>
      <c r="AH139" s="96"/>
      <c r="AI139" s="205"/>
      <c r="AJ139" s="17"/>
      <c r="AK139" s="17"/>
      <c r="AL139" s="17"/>
      <c r="AM139" s="17"/>
      <c r="AN139" s="17"/>
      <c r="AO139" s="17"/>
      <c r="AP139" s="17"/>
      <c r="AQ139" s="17"/>
      <c r="AR139" s="17"/>
      <c r="AS139" s="17"/>
      <c r="AT139" s="17"/>
      <c r="AU139" s="17"/>
      <c r="AV139" s="17"/>
      <c r="AW139" s="17"/>
      <c r="AX139" s="17"/>
      <c r="AY139" s="17"/>
      <c r="AZ139" s="17"/>
      <c r="BA139" s="17"/>
      <c r="BB139" s="17"/>
      <c r="BC139" s="17"/>
      <c r="BD139" s="17"/>
      <c r="BE139" s="17"/>
      <c r="BF139" s="17"/>
      <c r="BG139" s="17"/>
      <c r="BH139" s="137"/>
    </row>
    <row r="140" spans="2:60" ht="15" customHeight="1" thickBot="1" x14ac:dyDescent="0.4">
      <c r="B140" s="13">
        <v>67</v>
      </c>
      <c r="E140" s="54"/>
      <c r="F140" s="91" t="str">
        <f t="shared" si="1"/>
        <v/>
      </c>
      <c r="G140" s="18"/>
      <c r="H140" s="18"/>
      <c r="I140" s="18"/>
      <c r="J140" s="18"/>
      <c r="K140" s="18"/>
      <c r="L140" s="62"/>
      <c r="M140" s="62"/>
      <c r="N140" s="18"/>
      <c r="O140" s="18"/>
      <c r="P140" s="68"/>
      <c r="Q140" s="68"/>
      <c r="R140" s="68"/>
      <c r="S140" s="68"/>
      <c r="T140" s="68"/>
      <c r="U140" s="62"/>
      <c r="V140" s="246"/>
      <c r="W140" s="247"/>
      <c r="X140" s="171"/>
      <c r="Y140" s="174"/>
      <c r="Z140" s="174"/>
      <c r="AA140" s="225"/>
      <c r="AB140" s="232"/>
      <c r="AC140" s="235"/>
      <c r="AD140" s="171"/>
      <c r="AE140" s="174"/>
      <c r="AF140" s="174"/>
      <c r="AG140" s="207"/>
      <c r="AH140" s="96"/>
      <c r="AI140" s="205"/>
      <c r="AJ140" s="17"/>
      <c r="AK140" s="17"/>
      <c r="AL140" s="17"/>
      <c r="AM140" s="17"/>
      <c r="AN140" s="17"/>
      <c r="AO140" s="17"/>
      <c r="AP140" s="17"/>
      <c r="AQ140" s="17"/>
      <c r="AR140" s="17"/>
      <c r="AS140" s="17"/>
      <c r="AT140" s="17"/>
      <c r="AU140" s="17"/>
      <c r="AV140" s="17"/>
      <c r="AW140" s="17"/>
      <c r="AX140" s="17"/>
      <c r="AY140" s="17"/>
      <c r="AZ140" s="17"/>
      <c r="BA140" s="17"/>
      <c r="BB140" s="17"/>
      <c r="BC140" s="17"/>
      <c r="BD140" s="17"/>
      <c r="BE140" s="17"/>
      <c r="BF140" s="17"/>
      <c r="BG140" s="17"/>
      <c r="BH140" s="137"/>
    </row>
    <row r="141" spans="2:60" ht="15" customHeight="1" thickBot="1" x14ac:dyDescent="0.4">
      <c r="B141" s="13">
        <v>68</v>
      </c>
      <c r="E141" s="54"/>
      <c r="F141" s="91" t="str">
        <f t="shared" si="1"/>
        <v/>
      </c>
      <c r="G141" s="18"/>
      <c r="H141" s="18"/>
      <c r="I141" s="18"/>
      <c r="J141" s="18"/>
      <c r="K141" s="18"/>
      <c r="L141" s="62"/>
      <c r="M141" s="62"/>
      <c r="N141" s="18"/>
      <c r="O141" s="18"/>
      <c r="P141" s="68"/>
      <c r="Q141" s="68"/>
      <c r="R141" s="68"/>
      <c r="S141" s="68"/>
      <c r="T141" s="68"/>
      <c r="U141" s="62"/>
      <c r="V141" s="246"/>
      <c r="W141" s="247"/>
      <c r="X141" s="171"/>
      <c r="Y141" s="174"/>
      <c r="Z141" s="174"/>
      <c r="AA141" s="225"/>
      <c r="AB141" s="232"/>
      <c r="AC141" s="235"/>
      <c r="AD141" s="171"/>
      <c r="AE141" s="174"/>
      <c r="AF141" s="174"/>
      <c r="AG141" s="207"/>
      <c r="AH141" s="96"/>
      <c r="AI141" s="205"/>
      <c r="AJ141" s="17"/>
      <c r="AK141" s="17"/>
      <c r="AL141" s="17"/>
      <c r="AM141" s="17"/>
      <c r="AN141" s="17"/>
      <c r="AO141" s="17"/>
      <c r="AP141" s="17"/>
      <c r="AQ141" s="17"/>
      <c r="AR141" s="17"/>
      <c r="AS141" s="17"/>
      <c r="AT141" s="17"/>
      <c r="AU141" s="17"/>
      <c r="AV141" s="17"/>
      <c r="AW141" s="17"/>
      <c r="AX141" s="17"/>
      <c r="AY141" s="17"/>
      <c r="AZ141" s="17"/>
      <c r="BA141" s="17"/>
      <c r="BB141" s="17"/>
      <c r="BC141" s="17"/>
      <c r="BD141" s="17"/>
      <c r="BE141" s="17"/>
      <c r="BF141" s="17"/>
      <c r="BG141" s="17"/>
      <c r="BH141" s="137"/>
    </row>
    <row r="142" spans="2:60" ht="15" customHeight="1" thickBot="1" x14ac:dyDescent="0.4">
      <c r="B142" s="13">
        <v>69</v>
      </c>
      <c r="E142" s="54"/>
      <c r="F142" s="91" t="str">
        <f t="shared" si="1"/>
        <v/>
      </c>
      <c r="G142" s="18"/>
      <c r="H142" s="18"/>
      <c r="I142" s="18"/>
      <c r="J142" s="18"/>
      <c r="K142" s="18"/>
      <c r="L142" s="62"/>
      <c r="M142" s="62"/>
      <c r="N142" s="18"/>
      <c r="O142" s="18"/>
      <c r="P142" s="68"/>
      <c r="Q142" s="68"/>
      <c r="R142" s="68"/>
      <c r="S142" s="68"/>
      <c r="T142" s="68"/>
      <c r="U142" s="62"/>
      <c r="V142" s="246"/>
      <c r="W142" s="247"/>
      <c r="X142" s="171"/>
      <c r="Y142" s="174"/>
      <c r="Z142" s="174"/>
      <c r="AA142" s="225"/>
      <c r="AB142" s="232"/>
      <c r="AC142" s="235"/>
      <c r="AD142" s="171"/>
      <c r="AE142" s="174"/>
      <c r="AF142" s="174"/>
      <c r="AG142" s="207"/>
      <c r="AH142" s="96"/>
      <c r="AI142" s="205"/>
      <c r="AJ142" s="17"/>
      <c r="AK142" s="17"/>
      <c r="AL142" s="17"/>
      <c r="AM142" s="17"/>
      <c r="AN142" s="17"/>
      <c r="AO142" s="17"/>
      <c r="AP142" s="17"/>
      <c r="AQ142" s="17"/>
      <c r="AR142" s="17"/>
      <c r="AS142" s="17"/>
      <c r="AT142" s="17"/>
      <c r="AU142" s="17"/>
      <c r="AV142" s="17"/>
      <c r="AW142" s="17"/>
      <c r="AX142" s="17"/>
      <c r="AY142" s="17"/>
      <c r="AZ142" s="17"/>
      <c r="BA142" s="17"/>
      <c r="BB142" s="17"/>
      <c r="BC142" s="17"/>
      <c r="BD142" s="17"/>
      <c r="BE142" s="17"/>
      <c r="BF142" s="17"/>
      <c r="BG142" s="17"/>
      <c r="BH142" s="137"/>
    </row>
    <row r="143" spans="2:60" ht="15" customHeight="1" thickBot="1" x14ac:dyDescent="0.4">
      <c r="B143" s="13">
        <v>70</v>
      </c>
      <c r="E143" s="54"/>
      <c r="F143" s="91" t="str">
        <f t="shared" si="1"/>
        <v/>
      </c>
      <c r="G143" s="18"/>
      <c r="H143" s="18"/>
      <c r="I143" s="18"/>
      <c r="J143" s="18"/>
      <c r="K143" s="18"/>
      <c r="L143" s="62"/>
      <c r="M143" s="62"/>
      <c r="N143" s="18"/>
      <c r="O143" s="18"/>
      <c r="P143" s="68"/>
      <c r="Q143" s="68"/>
      <c r="R143" s="68"/>
      <c r="S143" s="68"/>
      <c r="T143" s="68"/>
      <c r="U143" s="62"/>
      <c r="V143" s="246"/>
      <c r="W143" s="247"/>
      <c r="X143" s="171"/>
      <c r="Y143" s="174"/>
      <c r="Z143" s="174"/>
      <c r="AA143" s="225"/>
      <c r="AB143" s="232"/>
      <c r="AC143" s="235"/>
      <c r="AD143" s="171"/>
      <c r="AE143" s="174"/>
      <c r="AF143" s="174"/>
      <c r="AG143" s="207"/>
      <c r="AH143" s="96"/>
      <c r="AI143" s="205"/>
      <c r="AJ143" s="17"/>
      <c r="AK143" s="17"/>
      <c r="AL143" s="17"/>
      <c r="AM143" s="17"/>
      <c r="AN143" s="17"/>
      <c r="AO143" s="17"/>
      <c r="AP143" s="17"/>
      <c r="AQ143" s="17"/>
      <c r="AR143" s="17"/>
      <c r="AS143" s="17"/>
      <c r="AT143" s="17"/>
      <c r="AU143" s="17"/>
      <c r="AV143" s="17"/>
      <c r="AW143" s="17"/>
      <c r="AX143" s="17"/>
      <c r="AY143" s="17"/>
      <c r="AZ143" s="17"/>
      <c r="BA143" s="17"/>
      <c r="BB143" s="17"/>
      <c r="BC143" s="17"/>
      <c r="BD143" s="17"/>
      <c r="BE143" s="17"/>
      <c r="BF143" s="17"/>
      <c r="BG143" s="17"/>
      <c r="BH143" s="137"/>
    </row>
    <row r="144" spans="2:60" ht="15" customHeight="1" thickBot="1" x14ac:dyDescent="0.4">
      <c r="B144" s="13">
        <v>71</v>
      </c>
      <c r="E144" s="54"/>
      <c r="F144" s="91" t="str">
        <f t="shared" si="1"/>
        <v/>
      </c>
      <c r="G144" s="18"/>
      <c r="H144" s="18"/>
      <c r="I144" s="18"/>
      <c r="J144" s="18"/>
      <c r="K144" s="18"/>
      <c r="L144" s="62"/>
      <c r="M144" s="62"/>
      <c r="N144" s="18"/>
      <c r="O144" s="18"/>
      <c r="P144" s="68"/>
      <c r="Q144" s="68"/>
      <c r="R144" s="68"/>
      <c r="S144" s="68"/>
      <c r="T144" s="68"/>
      <c r="U144" s="62"/>
      <c r="V144" s="246"/>
      <c r="W144" s="247"/>
      <c r="X144" s="171"/>
      <c r="Y144" s="174"/>
      <c r="Z144" s="174"/>
      <c r="AA144" s="225"/>
      <c r="AB144" s="232"/>
      <c r="AC144" s="235"/>
      <c r="AD144" s="171"/>
      <c r="AE144" s="174"/>
      <c r="AF144" s="174"/>
      <c r="AG144" s="207"/>
      <c r="AH144" s="96"/>
      <c r="AI144" s="205"/>
      <c r="AJ144" s="17"/>
      <c r="AK144" s="17"/>
      <c r="AL144" s="17"/>
      <c r="AM144" s="17"/>
      <c r="AN144" s="17"/>
      <c r="AO144" s="17"/>
      <c r="AP144" s="17"/>
      <c r="AQ144" s="17"/>
      <c r="AR144" s="17"/>
      <c r="AS144" s="17"/>
      <c r="AT144" s="17"/>
      <c r="AU144" s="17"/>
      <c r="AV144" s="17"/>
      <c r="AW144" s="17"/>
      <c r="AX144" s="17"/>
      <c r="AY144" s="17"/>
      <c r="AZ144" s="17"/>
      <c r="BA144" s="17"/>
      <c r="BB144" s="17"/>
      <c r="BC144" s="17"/>
      <c r="BD144" s="17"/>
      <c r="BE144" s="17"/>
      <c r="BF144" s="17"/>
      <c r="BG144" s="17"/>
      <c r="BH144" s="137"/>
    </row>
    <row r="145" spans="2:60" ht="15" customHeight="1" thickBot="1" x14ac:dyDescent="0.4">
      <c r="B145" s="13">
        <v>72</v>
      </c>
      <c r="E145" s="54"/>
      <c r="F145" s="91" t="str">
        <f t="shared" si="1"/>
        <v/>
      </c>
      <c r="G145" s="18"/>
      <c r="H145" s="18"/>
      <c r="I145" s="18"/>
      <c r="J145" s="18"/>
      <c r="K145" s="18"/>
      <c r="L145" s="62"/>
      <c r="M145" s="62"/>
      <c r="N145" s="18"/>
      <c r="O145" s="18"/>
      <c r="P145" s="68"/>
      <c r="Q145" s="68"/>
      <c r="R145" s="68"/>
      <c r="S145" s="68"/>
      <c r="T145" s="68"/>
      <c r="U145" s="62"/>
      <c r="V145" s="246"/>
      <c r="W145" s="247"/>
      <c r="X145" s="171"/>
      <c r="Y145" s="174"/>
      <c r="Z145" s="174"/>
      <c r="AA145" s="225"/>
      <c r="AB145" s="232"/>
      <c r="AC145" s="235"/>
      <c r="AD145" s="171"/>
      <c r="AE145" s="174"/>
      <c r="AF145" s="174"/>
      <c r="AG145" s="207"/>
      <c r="AH145" s="96"/>
      <c r="AI145" s="205"/>
      <c r="AJ145" s="17"/>
      <c r="AK145" s="17"/>
      <c r="AL145" s="17"/>
      <c r="AM145" s="17"/>
      <c r="AN145" s="17"/>
      <c r="AO145" s="17"/>
      <c r="AP145" s="17"/>
      <c r="AQ145" s="17"/>
      <c r="AR145" s="17"/>
      <c r="AS145" s="17"/>
      <c r="AT145" s="17"/>
      <c r="AU145" s="17"/>
      <c r="AV145" s="17"/>
      <c r="AW145" s="17"/>
      <c r="AX145" s="17"/>
      <c r="AY145" s="17"/>
      <c r="AZ145" s="17"/>
      <c r="BA145" s="17"/>
      <c r="BB145" s="17"/>
      <c r="BC145" s="17"/>
      <c r="BD145" s="17"/>
      <c r="BE145" s="17"/>
      <c r="BF145" s="17"/>
      <c r="BG145" s="17"/>
      <c r="BH145" s="137"/>
    </row>
    <row r="146" spans="2:60" ht="15" customHeight="1" thickBot="1" x14ac:dyDescent="0.4">
      <c r="B146" s="13">
        <v>73</v>
      </c>
      <c r="E146" s="54"/>
      <c r="F146" s="91" t="str">
        <f t="shared" si="1"/>
        <v/>
      </c>
      <c r="G146" s="18"/>
      <c r="H146" s="18"/>
      <c r="I146" s="18"/>
      <c r="J146" s="18"/>
      <c r="K146" s="18"/>
      <c r="L146" s="62"/>
      <c r="M146" s="62"/>
      <c r="N146" s="18"/>
      <c r="O146" s="18"/>
      <c r="P146" s="68"/>
      <c r="Q146" s="68"/>
      <c r="R146" s="68"/>
      <c r="S146" s="68"/>
      <c r="T146" s="68"/>
      <c r="U146" s="62"/>
      <c r="V146" s="246"/>
      <c r="W146" s="247"/>
      <c r="X146" s="171"/>
      <c r="Y146" s="174"/>
      <c r="Z146" s="174"/>
      <c r="AA146" s="225"/>
      <c r="AB146" s="232"/>
      <c r="AC146" s="235"/>
      <c r="AD146" s="171"/>
      <c r="AE146" s="174"/>
      <c r="AF146" s="174"/>
      <c r="AG146" s="207"/>
      <c r="AH146" s="96"/>
      <c r="AI146" s="205"/>
      <c r="AJ146" s="17"/>
      <c r="AK146" s="17"/>
      <c r="AL146" s="17"/>
      <c r="AM146" s="17"/>
      <c r="AN146" s="17"/>
      <c r="AO146" s="17"/>
      <c r="AP146" s="17"/>
      <c r="AQ146" s="17"/>
      <c r="AR146" s="17"/>
      <c r="AS146" s="17"/>
      <c r="AT146" s="17"/>
      <c r="AU146" s="17"/>
      <c r="AV146" s="17"/>
      <c r="AW146" s="17"/>
      <c r="AX146" s="17"/>
      <c r="AY146" s="17"/>
      <c r="AZ146" s="17"/>
      <c r="BA146" s="17"/>
      <c r="BB146" s="17"/>
      <c r="BC146" s="17"/>
      <c r="BD146" s="17"/>
      <c r="BE146" s="17"/>
      <c r="BF146" s="17"/>
      <c r="BG146" s="17"/>
      <c r="BH146" s="137"/>
    </row>
    <row r="147" spans="2:60" ht="15" customHeight="1" thickBot="1" x14ac:dyDescent="0.4">
      <c r="B147" s="13">
        <v>74</v>
      </c>
      <c r="E147" s="54"/>
      <c r="F147" s="91" t="str">
        <f t="shared" si="1"/>
        <v/>
      </c>
      <c r="G147" s="18"/>
      <c r="H147" s="18"/>
      <c r="I147" s="18"/>
      <c r="J147" s="18"/>
      <c r="K147" s="18"/>
      <c r="L147" s="62"/>
      <c r="M147" s="62"/>
      <c r="N147" s="18"/>
      <c r="O147" s="18"/>
      <c r="P147" s="68"/>
      <c r="Q147" s="68"/>
      <c r="R147" s="68"/>
      <c r="S147" s="68"/>
      <c r="T147" s="68"/>
      <c r="U147" s="62"/>
      <c r="V147" s="246"/>
      <c r="W147" s="247"/>
      <c r="X147" s="171"/>
      <c r="Y147" s="174"/>
      <c r="Z147" s="174"/>
      <c r="AA147" s="225"/>
      <c r="AB147" s="232"/>
      <c r="AC147" s="235"/>
      <c r="AD147" s="171"/>
      <c r="AE147" s="174"/>
      <c r="AF147" s="174"/>
      <c r="AG147" s="207"/>
      <c r="AH147" s="96"/>
      <c r="AI147" s="205"/>
      <c r="AJ147" s="17"/>
      <c r="AK147" s="17"/>
      <c r="AL147" s="17"/>
      <c r="AM147" s="17"/>
      <c r="AN147" s="17"/>
      <c r="AO147" s="17"/>
      <c r="AP147" s="17"/>
      <c r="AQ147" s="17"/>
      <c r="AR147" s="17"/>
      <c r="AS147" s="17"/>
      <c r="AT147" s="17"/>
      <c r="AU147" s="17"/>
      <c r="AV147" s="17"/>
      <c r="AW147" s="17"/>
      <c r="AX147" s="17"/>
      <c r="AY147" s="17"/>
      <c r="AZ147" s="17"/>
      <c r="BA147" s="17"/>
      <c r="BB147" s="17"/>
      <c r="BC147" s="17"/>
      <c r="BD147" s="17"/>
      <c r="BE147" s="17"/>
      <c r="BF147" s="17"/>
      <c r="BG147" s="17"/>
      <c r="BH147" s="137"/>
    </row>
    <row r="148" spans="2:60" ht="15" customHeight="1" thickBot="1" x14ac:dyDescent="0.4">
      <c r="B148" s="13">
        <v>75</v>
      </c>
      <c r="E148" s="54"/>
      <c r="F148" s="91" t="str">
        <f t="shared" si="1"/>
        <v/>
      </c>
      <c r="G148" s="18"/>
      <c r="H148" s="18"/>
      <c r="I148" s="18"/>
      <c r="J148" s="18"/>
      <c r="K148" s="18"/>
      <c r="L148" s="62"/>
      <c r="M148" s="62"/>
      <c r="N148" s="18"/>
      <c r="O148" s="18"/>
      <c r="P148" s="68"/>
      <c r="Q148" s="68"/>
      <c r="R148" s="68"/>
      <c r="S148" s="68"/>
      <c r="T148" s="68"/>
      <c r="U148" s="62"/>
      <c r="V148" s="246"/>
      <c r="W148" s="247"/>
      <c r="X148" s="171"/>
      <c r="Y148" s="174"/>
      <c r="Z148" s="174"/>
      <c r="AA148" s="225"/>
      <c r="AB148" s="232"/>
      <c r="AC148" s="235"/>
      <c r="AD148" s="171"/>
      <c r="AE148" s="174"/>
      <c r="AF148" s="174"/>
      <c r="AG148" s="207"/>
      <c r="AH148" s="96"/>
      <c r="AI148" s="205"/>
      <c r="AJ148" s="17"/>
      <c r="AK148" s="17"/>
      <c r="AL148" s="17"/>
      <c r="AM148" s="17"/>
      <c r="AN148" s="17"/>
      <c r="AO148" s="17"/>
      <c r="AP148" s="17"/>
      <c r="AQ148" s="17"/>
      <c r="AR148" s="17"/>
      <c r="AS148" s="17"/>
      <c r="AT148" s="17"/>
      <c r="AU148" s="17"/>
      <c r="AV148" s="17"/>
      <c r="AW148" s="17"/>
      <c r="AX148" s="17"/>
      <c r="AY148" s="17"/>
      <c r="AZ148" s="17"/>
      <c r="BA148" s="17"/>
      <c r="BB148" s="17"/>
      <c r="BC148" s="17"/>
      <c r="BD148" s="17"/>
      <c r="BE148" s="17"/>
      <c r="BF148" s="17"/>
      <c r="BG148" s="17"/>
      <c r="BH148" s="137"/>
    </row>
    <row r="149" spans="2:60" ht="15" customHeight="1" thickBot="1" x14ac:dyDescent="0.4">
      <c r="B149" s="13">
        <v>76</v>
      </c>
      <c r="E149" s="54"/>
      <c r="F149" s="91" t="str">
        <f t="shared" si="1"/>
        <v/>
      </c>
      <c r="G149" s="18"/>
      <c r="H149" s="18"/>
      <c r="I149" s="18"/>
      <c r="J149" s="18"/>
      <c r="K149" s="18"/>
      <c r="L149" s="62"/>
      <c r="M149" s="62"/>
      <c r="N149" s="18"/>
      <c r="O149" s="18"/>
      <c r="P149" s="68"/>
      <c r="Q149" s="68"/>
      <c r="R149" s="68"/>
      <c r="S149" s="68"/>
      <c r="T149" s="68"/>
      <c r="U149" s="62"/>
      <c r="V149" s="246"/>
      <c r="W149" s="247"/>
      <c r="X149" s="171"/>
      <c r="Y149" s="174"/>
      <c r="Z149" s="174"/>
      <c r="AA149" s="225"/>
      <c r="AB149" s="232"/>
      <c r="AC149" s="235"/>
      <c r="AD149" s="171"/>
      <c r="AE149" s="174"/>
      <c r="AF149" s="174"/>
      <c r="AG149" s="207"/>
      <c r="AH149" s="96"/>
      <c r="AI149" s="205"/>
      <c r="AJ149" s="17"/>
      <c r="AK149" s="17"/>
      <c r="AL149" s="17"/>
      <c r="AM149" s="17"/>
      <c r="AN149" s="17"/>
      <c r="AO149" s="17"/>
      <c r="AP149" s="17"/>
      <c r="AQ149" s="17"/>
      <c r="AR149" s="17"/>
      <c r="AS149" s="17"/>
      <c r="AT149" s="17"/>
      <c r="AU149" s="17"/>
      <c r="AV149" s="17"/>
      <c r="AW149" s="17"/>
      <c r="AX149" s="17"/>
      <c r="AY149" s="17"/>
      <c r="AZ149" s="17"/>
      <c r="BA149" s="17"/>
      <c r="BB149" s="17"/>
      <c r="BC149" s="17"/>
      <c r="BD149" s="17"/>
      <c r="BE149" s="17"/>
      <c r="BF149" s="17"/>
      <c r="BG149" s="17"/>
      <c r="BH149" s="137"/>
    </row>
    <row r="150" spans="2:60" ht="15" customHeight="1" thickBot="1" x14ac:dyDescent="0.4">
      <c r="B150" s="13">
        <v>77</v>
      </c>
      <c r="E150" s="54"/>
      <c r="F150" s="91" t="str">
        <f t="shared" si="1"/>
        <v/>
      </c>
      <c r="G150" s="18"/>
      <c r="H150" s="18"/>
      <c r="I150" s="18"/>
      <c r="J150" s="18"/>
      <c r="K150" s="18"/>
      <c r="L150" s="62"/>
      <c r="M150" s="62"/>
      <c r="N150" s="18"/>
      <c r="O150" s="18"/>
      <c r="P150" s="68"/>
      <c r="Q150" s="68"/>
      <c r="R150" s="68"/>
      <c r="S150" s="68"/>
      <c r="T150" s="68"/>
      <c r="U150" s="62"/>
      <c r="V150" s="246"/>
      <c r="W150" s="247"/>
      <c r="X150" s="171"/>
      <c r="Y150" s="174"/>
      <c r="Z150" s="174"/>
      <c r="AA150" s="225"/>
      <c r="AB150" s="232"/>
      <c r="AC150" s="235"/>
      <c r="AD150" s="171"/>
      <c r="AE150" s="174"/>
      <c r="AF150" s="174"/>
      <c r="AG150" s="207"/>
      <c r="AH150" s="96"/>
      <c r="AI150" s="205"/>
      <c r="AJ150" s="17"/>
      <c r="AK150" s="17"/>
      <c r="AL150" s="17"/>
      <c r="AM150" s="17"/>
      <c r="AN150" s="17"/>
      <c r="AO150" s="17"/>
      <c r="AP150" s="17"/>
      <c r="AQ150" s="17"/>
      <c r="AR150" s="17"/>
      <c r="AS150" s="17"/>
      <c r="AT150" s="17"/>
      <c r="AU150" s="17"/>
      <c r="AV150" s="17"/>
      <c r="AW150" s="17"/>
      <c r="AX150" s="17"/>
      <c r="AY150" s="17"/>
      <c r="AZ150" s="17"/>
      <c r="BA150" s="17"/>
      <c r="BB150" s="17"/>
      <c r="BC150" s="17"/>
      <c r="BD150" s="17"/>
      <c r="BE150" s="17"/>
      <c r="BF150" s="17"/>
      <c r="BG150" s="17"/>
      <c r="BH150" s="137"/>
    </row>
    <row r="151" spans="2:60" ht="15" customHeight="1" thickBot="1" x14ac:dyDescent="0.4">
      <c r="B151" s="13">
        <v>78</v>
      </c>
      <c r="E151" s="54"/>
      <c r="F151" s="91" t="str">
        <f t="shared" si="1"/>
        <v/>
      </c>
      <c r="G151" s="18"/>
      <c r="H151" s="18"/>
      <c r="I151" s="18"/>
      <c r="J151" s="18"/>
      <c r="K151" s="18"/>
      <c r="L151" s="62"/>
      <c r="M151" s="62"/>
      <c r="N151" s="18"/>
      <c r="O151" s="18"/>
      <c r="P151" s="68"/>
      <c r="Q151" s="68"/>
      <c r="R151" s="68"/>
      <c r="S151" s="68"/>
      <c r="T151" s="68"/>
      <c r="U151" s="62"/>
      <c r="V151" s="246"/>
      <c r="W151" s="247"/>
      <c r="X151" s="171"/>
      <c r="Y151" s="174"/>
      <c r="Z151" s="174"/>
      <c r="AA151" s="225"/>
      <c r="AB151" s="232"/>
      <c r="AC151" s="235"/>
      <c r="AD151" s="171"/>
      <c r="AE151" s="174"/>
      <c r="AF151" s="174"/>
      <c r="AG151" s="207"/>
      <c r="AH151" s="96"/>
      <c r="AI151" s="205"/>
      <c r="AJ151" s="17"/>
      <c r="AK151" s="17"/>
      <c r="AL151" s="17"/>
      <c r="AM151" s="17"/>
      <c r="AN151" s="17"/>
      <c r="AO151" s="17"/>
      <c r="AP151" s="17"/>
      <c r="AQ151" s="17"/>
      <c r="AR151" s="17"/>
      <c r="AS151" s="17"/>
      <c r="AT151" s="17"/>
      <c r="AU151" s="17"/>
      <c r="AV151" s="17"/>
      <c r="AW151" s="17"/>
      <c r="AX151" s="17"/>
      <c r="AY151" s="17"/>
      <c r="AZ151" s="17"/>
      <c r="BA151" s="17"/>
      <c r="BB151" s="17"/>
      <c r="BC151" s="17"/>
      <c r="BD151" s="17"/>
      <c r="BE151" s="17"/>
      <c r="BF151" s="17"/>
      <c r="BG151" s="17"/>
      <c r="BH151" s="137"/>
    </row>
    <row r="152" spans="2:60" ht="15" customHeight="1" thickBot="1" x14ac:dyDescent="0.4">
      <c r="B152" s="13">
        <v>79</v>
      </c>
      <c r="E152" s="54"/>
      <c r="F152" s="91" t="str">
        <f t="shared" si="1"/>
        <v/>
      </c>
      <c r="G152" s="18"/>
      <c r="H152" s="18"/>
      <c r="I152" s="18"/>
      <c r="J152" s="18"/>
      <c r="K152" s="18"/>
      <c r="L152" s="62"/>
      <c r="M152" s="62"/>
      <c r="N152" s="18"/>
      <c r="O152" s="18"/>
      <c r="P152" s="68"/>
      <c r="Q152" s="68"/>
      <c r="R152" s="68"/>
      <c r="S152" s="68"/>
      <c r="T152" s="68"/>
      <c r="U152" s="62"/>
      <c r="V152" s="246"/>
      <c r="W152" s="247"/>
      <c r="X152" s="171"/>
      <c r="Y152" s="174"/>
      <c r="Z152" s="174"/>
      <c r="AA152" s="225"/>
      <c r="AB152" s="232"/>
      <c r="AC152" s="235"/>
      <c r="AD152" s="171"/>
      <c r="AE152" s="174"/>
      <c r="AF152" s="174"/>
      <c r="AG152" s="207"/>
      <c r="AH152" s="96"/>
      <c r="AI152" s="205"/>
      <c r="AJ152" s="17"/>
      <c r="AK152" s="17"/>
      <c r="AL152" s="17"/>
      <c r="AM152" s="17"/>
      <c r="AN152" s="17"/>
      <c r="AO152" s="17"/>
      <c r="AP152" s="17"/>
      <c r="AQ152" s="17"/>
      <c r="AR152" s="17"/>
      <c r="AS152" s="17"/>
      <c r="AT152" s="17"/>
      <c r="AU152" s="17"/>
      <c r="AV152" s="17"/>
      <c r="AW152" s="17"/>
      <c r="AX152" s="17"/>
      <c r="AY152" s="17"/>
      <c r="AZ152" s="17"/>
      <c r="BA152" s="17"/>
      <c r="BB152" s="17"/>
      <c r="BC152" s="17"/>
      <c r="BD152" s="17"/>
      <c r="BE152" s="17"/>
      <c r="BF152" s="17"/>
      <c r="BG152" s="17"/>
      <c r="BH152" s="137"/>
    </row>
    <row r="153" spans="2:60" ht="15" customHeight="1" thickBot="1" x14ac:dyDescent="0.4">
      <c r="B153" s="13">
        <v>80</v>
      </c>
      <c r="E153" s="54"/>
      <c r="F153" s="91" t="str">
        <f t="shared" si="1"/>
        <v/>
      </c>
      <c r="G153" s="18"/>
      <c r="H153" s="18"/>
      <c r="I153" s="18"/>
      <c r="J153" s="18"/>
      <c r="K153" s="18"/>
      <c r="L153" s="62"/>
      <c r="M153" s="62"/>
      <c r="N153" s="18"/>
      <c r="O153" s="18"/>
      <c r="P153" s="68"/>
      <c r="Q153" s="68"/>
      <c r="R153" s="68"/>
      <c r="S153" s="68"/>
      <c r="T153" s="68"/>
      <c r="U153" s="62"/>
      <c r="V153" s="246"/>
      <c r="W153" s="247"/>
      <c r="X153" s="171"/>
      <c r="Y153" s="174"/>
      <c r="Z153" s="174"/>
      <c r="AA153" s="225"/>
      <c r="AB153" s="232"/>
      <c r="AC153" s="235"/>
      <c r="AD153" s="171"/>
      <c r="AE153" s="174"/>
      <c r="AF153" s="174"/>
      <c r="AG153" s="207"/>
      <c r="AH153" s="96"/>
      <c r="AI153" s="205"/>
      <c r="AJ153" s="17"/>
      <c r="AK153" s="17"/>
      <c r="AL153" s="17"/>
      <c r="AM153" s="17"/>
      <c r="AN153" s="17"/>
      <c r="AO153" s="17"/>
      <c r="AP153" s="17"/>
      <c r="AQ153" s="17"/>
      <c r="AR153" s="17"/>
      <c r="AS153" s="17"/>
      <c r="AT153" s="17"/>
      <c r="AU153" s="17"/>
      <c r="AV153" s="17"/>
      <c r="AW153" s="17"/>
      <c r="AX153" s="17"/>
      <c r="AY153" s="17"/>
      <c r="AZ153" s="17"/>
      <c r="BA153" s="17"/>
      <c r="BB153" s="17"/>
      <c r="BC153" s="17"/>
      <c r="BD153" s="17"/>
      <c r="BE153" s="17"/>
      <c r="BF153" s="17"/>
      <c r="BG153" s="17"/>
      <c r="BH153" s="137"/>
    </row>
    <row r="154" spans="2:60" ht="15" customHeight="1" thickBot="1" x14ac:dyDescent="0.4">
      <c r="B154" s="13">
        <v>81</v>
      </c>
      <c r="E154" s="54"/>
      <c r="F154" s="91" t="str">
        <f t="shared" si="1"/>
        <v/>
      </c>
      <c r="G154" s="18"/>
      <c r="H154" s="18"/>
      <c r="I154" s="18"/>
      <c r="J154" s="18"/>
      <c r="K154" s="18"/>
      <c r="L154" s="62"/>
      <c r="M154" s="62"/>
      <c r="N154" s="18"/>
      <c r="O154" s="18"/>
      <c r="P154" s="68"/>
      <c r="Q154" s="68"/>
      <c r="R154" s="68"/>
      <c r="S154" s="68"/>
      <c r="T154" s="68"/>
      <c r="U154" s="62"/>
      <c r="V154" s="246"/>
      <c r="W154" s="247"/>
      <c r="X154" s="171"/>
      <c r="Y154" s="174"/>
      <c r="Z154" s="174"/>
      <c r="AA154" s="225"/>
      <c r="AB154" s="232"/>
      <c r="AC154" s="235"/>
      <c r="AD154" s="171"/>
      <c r="AE154" s="174"/>
      <c r="AF154" s="174"/>
      <c r="AG154" s="207"/>
      <c r="AH154" s="96"/>
      <c r="AI154" s="205"/>
      <c r="AJ154" s="17"/>
      <c r="AK154" s="17"/>
      <c r="AL154" s="17"/>
      <c r="AM154" s="17"/>
      <c r="AN154" s="17"/>
      <c r="AO154" s="17"/>
      <c r="AP154" s="17"/>
      <c r="AQ154" s="17"/>
      <c r="AR154" s="17"/>
      <c r="AS154" s="17"/>
      <c r="AT154" s="17"/>
      <c r="AU154" s="17"/>
      <c r="AV154" s="17"/>
      <c r="AW154" s="17"/>
      <c r="AX154" s="17"/>
      <c r="AY154" s="17"/>
      <c r="AZ154" s="17"/>
      <c r="BA154" s="17"/>
      <c r="BB154" s="17"/>
      <c r="BC154" s="17"/>
      <c r="BD154" s="17"/>
      <c r="BE154" s="17"/>
      <c r="BF154" s="17"/>
      <c r="BG154" s="17"/>
      <c r="BH154" s="137"/>
    </row>
    <row r="155" spans="2:60" ht="15" customHeight="1" thickBot="1" x14ac:dyDescent="0.4">
      <c r="B155" s="13">
        <v>82</v>
      </c>
      <c r="E155" s="54"/>
      <c r="F155" s="91" t="str">
        <f t="shared" si="1"/>
        <v/>
      </c>
      <c r="G155" s="18"/>
      <c r="H155" s="18"/>
      <c r="I155" s="18"/>
      <c r="J155" s="18"/>
      <c r="K155" s="18"/>
      <c r="L155" s="62"/>
      <c r="M155" s="62"/>
      <c r="N155" s="18"/>
      <c r="O155" s="18"/>
      <c r="P155" s="68"/>
      <c r="Q155" s="68"/>
      <c r="R155" s="68"/>
      <c r="S155" s="68"/>
      <c r="T155" s="68"/>
      <c r="U155" s="62"/>
      <c r="V155" s="246"/>
      <c r="W155" s="247"/>
      <c r="X155" s="171"/>
      <c r="Y155" s="174"/>
      <c r="Z155" s="174"/>
      <c r="AA155" s="225"/>
      <c r="AB155" s="232"/>
      <c r="AC155" s="235"/>
      <c r="AD155" s="171"/>
      <c r="AE155" s="174"/>
      <c r="AF155" s="174"/>
      <c r="AG155" s="207"/>
      <c r="AH155" s="96"/>
      <c r="AI155" s="205"/>
      <c r="AJ155" s="17"/>
      <c r="AK155" s="17"/>
      <c r="AL155" s="17"/>
      <c r="AM155" s="17"/>
      <c r="AN155" s="17"/>
      <c r="AO155" s="17"/>
      <c r="AP155" s="17"/>
      <c r="AQ155" s="17"/>
      <c r="AR155" s="17"/>
      <c r="AS155" s="17"/>
      <c r="AT155" s="17"/>
      <c r="AU155" s="17"/>
      <c r="AV155" s="17"/>
      <c r="AW155" s="17"/>
      <c r="AX155" s="17"/>
      <c r="AY155" s="17"/>
      <c r="AZ155" s="17"/>
      <c r="BA155" s="17"/>
      <c r="BB155" s="17"/>
      <c r="BC155" s="17"/>
      <c r="BD155" s="17"/>
      <c r="BE155" s="17"/>
      <c r="BF155" s="17"/>
      <c r="BG155" s="17"/>
      <c r="BH155" s="137"/>
    </row>
    <row r="156" spans="2:60" ht="15" customHeight="1" thickBot="1" x14ac:dyDescent="0.4">
      <c r="B156" s="13">
        <v>83</v>
      </c>
      <c r="E156" s="54"/>
      <c r="F156" s="91" t="str">
        <f t="shared" si="1"/>
        <v/>
      </c>
      <c r="G156" s="18"/>
      <c r="H156" s="18"/>
      <c r="I156" s="18"/>
      <c r="J156" s="18"/>
      <c r="K156" s="18"/>
      <c r="L156" s="62"/>
      <c r="M156" s="62"/>
      <c r="N156" s="18"/>
      <c r="O156" s="18"/>
      <c r="P156" s="68"/>
      <c r="Q156" s="68"/>
      <c r="R156" s="68"/>
      <c r="S156" s="68"/>
      <c r="T156" s="68"/>
      <c r="U156" s="62"/>
      <c r="V156" s="246"/>
      <c r="W156" s="247"/>
      <c r="X156" s="171"/>
      <c r="Y156" s="174"/>
      <c r="Z156" s="174"/>
      <c r="AA156" s="225"/>
      <c r="AB156" s="232"/>
      <c r="AC156" s="235"/>
      <c r="AD156" s="171"/>
      <c r="AE156" s="174"/>
      <c r="AF156" s="174"/>
      <c r="AG156" s="207"/>
      <c r="AH156" s="96"/>
      <c r="AI156" s="205"/>
      <c r="AJ156" s="17"/>
      <c r="AK156" s="17"/>
      <c r="AL156" s="17"/>
      <c r="AM156" s="17"/>
      <c r="AN156" s="17"/>
      <c r="AO156" s="17"/>
      <c r="AP156" s="17"/>
      <c r="AQ156" s="17"/>
      <c r="AR156" s="17"/>
      <c r="AS156" s="17"/>
      <c r="AT156" s="17"/>
      <c r="AU156" s="17"/>
      <c r="AV156" s="17"/>
      <c r="AW156" s="17"/>
      <c r="AX156" s="17"/>
      <c r="AY156" s="17"/>
      <c r="AZ156" s="17"/>
      <c r="BA156" s="17"/>
      <c r="BB156" s="17"/>
      <c r="BC156" s="17"/>
      <c r="BD156" s="17"/>
      <c r="BE156" s="17"/>
      <c r="BF156" s="17"/>
      <c r="BG156" s="17"/>
      <c r="BH156" s="137"/>
    </row>
    <row r="157" spans="2:60" ht="15" customHeight="1" thickBot="1" x14ac:dyDescent="0.4">
      <c r="B157" s="13">
        <v>84</v>
      </c>
      <c r="E157" s="54"/>
      <c r="F157" s="91" t="str">
        <f t="shared" si="1"/>
        <v/>
      </c>
      <c r="G157" s="18"/>
      <c r="H157" s="18"/>
      <c r="I157" s="18"/>
      <c r="J157" s="18"/>
      <c r="K157" s="18"/>
      <c r="L157" s="62"/>
      <c r="M157" s="62"/>
      <c r="N157" s="18"/>
      <c r="O157" s="18"/>
      <c r="P157" s="68"/>
      <c r="Q157" s="68"/>
      <c r="R157" s="68"/>
      <c r="S157" s="68"/>
      <c r="T157" s="68"/>
      <c r="U157" s="62"/>
      <c r="V157" s="246"/>
      <c r="W157" s="247"/>
      <c r="X157" s="171"/>
      <c r="Y157" s="174"/>
      <c r="Z157" s="174"/>
      <c r="AA157" s="225"/>
      <c r="AB157" s="232"/>
      <c r="AC157" s="235"/>
      <c r="AD157" s="171"/>
      <c r="AE157" s="174"/>
      <c r="AF157" s="174"/>
      <c r="AG157" s="207"/>
      <c r="AH157" s="96"/>
      <c r="AI157" s="205"/>
      <c r="AJ157" s="17"/>
      <c r="AK157" s="17"/>
      <c r="AL157" s="17"/>
      <c r="AM157" s="17"/>
      <c r="AN157" s="17"/>
      <c r="AO157" s="17"/>
      <c r="AP157" s="17"/>
      <c r="AQ157" s="17"/>
      <c r="AR157" s="17"/>
      <c r="AS157" s="17"/>
      <c r="AT157" s="17"/>
      <c r="AU157" s="17"/>
      <c r="AV157" s="17"/>
      <c r="AW157" s="17"/>
      <c r="AX157" s="17"/>
      <c r="AY157" s="17"/>
      <c r="AZ157" s="17"/>
      <c r="BA157" s="17"/>
      <c r="BB157" s="17"/>
      <c r="BC157" s="17"/>
      <c r="BD157" s="17"/>
      <c r="BE157" s="17"/>
      <c r="BF157" s="17"/>
      <c r="BG157" s="17"/>
      <c r="BH157" s="137"/>
    </row>
    <row r="158" spans="2:60" ht="15" customHeight="1" thickBot="1" x14ac:dyDescent="0.4">
      <c r="B158" s="13">
        <v>85</v>
      </c>
      <c r="E158" s="54"/>
      <c r="F158" s="91" t="str">
        <f t="shared" si="1"/>
        <v/>
      </c>
      <c r="G158" s="18"/>
      <c r="H158" s="18"/>
      <c r="I158" s="18"/>
      <c r="J158" s="18"/>
      <c r="K158" s="18"/>
      <c r="L158" s="62"/>
      <c r="M158" s="62"/>
      <c r="N158" s="18"/>
      <c r="O158" s="18"/>
      <c r="P158" s="68"/>
      <c r="Q158" s="68"/>
      <c r="R158" s="68"/>
      <c r="S158" s="68"/>
      <c r="T158" s="68"/>
      <c r="U158" s="62"/>
      <c r="V158" s="246"/>
      <c r="W158" s="247"/>
      <c r="X158" s="171"/>
      <c r="Y158" s="174"/>
      <c r="Z158" s="174"/>
      <c r="AA158" s="225"/>
      <c r="AB158" s="232"/>
      <c r="AC158" s="235"/>
      <c r="AD158" s="171"/>
      <c r="AE158" s="174"/>
      <c r="AF158" s="174"/>
      <c r="AG158" s="207"/>
      <c r="AH158" s="96"/>
      <c r="AI158" s="205"/>
      <c r="AJ158" s="17"/>
      <c r="AK158" s="17"/>
      <c r="AL158" s="17"/>
      <c r="AM158" s="17"/>
      <c r="AN158" s="17"/>
      <c r="AO158" s="17"/>
      <c r="AP158" s="17"/>
      <c r="AQ158" s="17"/>
      <c r="AR158" s="17"/>
      <c r="AS158" s="17"/>
      <c r="AT158" s="17"/>
      <c r="AU158" s="17"/>
      <c r="AV158" s="17"/>
      <c r="AW158" s="17"/>
      <c r="AX158" s="17"/>
      <c r="AY158" s="17"/>
      <c r="AZ158" s="17"/>
      <c r="BA158" s="17"/>
      <c r="BB158" s="17"/>
      <c r="BC158" s="17"/>
      <c r="BD158" s="17"/>
      <c r="BE158" s="17"/>
      <c r="BF158" s="17"/>
      <c r="BG158" s="17"/>
      <c r="BH158" s="137"/>
    </row>
    <row r="159" spans="2:60" ht="15" customHeight="1" thickBot="1" x14ac:dyDescent="0.4">
      <c r="B159" s="13">
        <v>86</v>
      </c>
      <c r="E159" s="54"/>
      <c r="F159" s="91" t="str">
        <f t="shared" si="1"/>
        <v/>
      </c>
      <c r="G159" s="18"/>
      <c r="H159" s="18"/>
      <c r="I159" s="18"/>
      <c r="J159" s="18"/>
      <c r="K159" s="18"/>
      <c r="L159" s="62"/>
      <c r="M159" s="62"/>
      <c r="N159" s="18"/>
      <c r="O159" s="18"/>
      <c r="P159" s="68"/>
      <c r="Q159" s="68"/>
      <c r="R159" s="68"/>
      <c r="S159" s="68"/>
      <c r="T159" s="68"/>
      <c r="U159" s="62"/>
      <c r="V159" s="246"/>
      <c r="W159" s="247"/>
      <c r="X159" s="171"/>
      <c r="Y159" s="174"/>
      <c r="Z159" s="174"/>
      <c r="AA159" s="225"/>
      <c r="AB159" s="232"/>
      <c r="AC159" s="235"/>
      <c r="AD159" s="171"/>
      <c r="AE159" s="174"/>
      <c r="AF159" s="174"/>
      <c r="AG159" s="207"/>
      <c r="AH159" s="96"/>
      <c r="AI159" s="205"/>
      <c r="AJ159" s="17"/>
      <c r="AK159" s="17"/>
      <c r="AL159" s="17"/>
      <c r="AM159" s="17"/>
      <c r="AN159" s="17"/>
      <c r="AO159" s="17"/>
      <c r="AP159" s="17"/>
      <c r="AQ159" s="17"/>
      <c r="AR159" s="17"/>
      <c r="AS159" s="17"/>
      <c r="AT159" s="17"/>
      <c r="AU159" s="17"/>
      <c r="AV159" s="17"/>
      <c r="AW159" s="17"/>
      <c r="AX159" s="17"/>
      <c r="AY159" s="17"/>
      <c r="AZ159" s="17"/>
      <c r="BA159" s="17"/>
      <c r="BB159" s="17"/>
      <c r="BC159" s="17"/>
      <c r="BD159" s="17"/>
      <c r="BE159" s="17"/>
      <c r="BF159" s="17"/>
      <c r="BG159" s="17"/>
      <c r="BH159" s="137"/>
    </row>
    <row r="160" spans="2:60" ht="15" customHeight="1" thickBot="1" x14ac:dyDescent="0.4">
      <c r="B160" s="13">
        <v>87</v>
      </c>
      <c r="E160" s="54"/>
      <c r="F160" s="91" t="str">
        <f t="shared" si="1"/>
        <v/>
      </c>
      <c r="G160" s="18"/>
      <c r="H160" s="18"/>
      <c r="I160" s="18"/>
      <c r="J160" s="18"/>
      <c r="K160" s="18"/>
      <c r="L160" s="62"/>
      <c r="M160" s="62"/>
      <c r="N160" s="18"/>
      <c r="O160" s="18"/>
      <c r="P160" s="68"/>
      <c r="Q160" s="68"/>
      <c r="R160" s="68"/>
      <c r="S160" s="68"/>
      <c r="T160" s="68"/>
      <c r="U160" s="62"/>
      <c r="V160" s="246"/>
      <c r="W160" s="247"/>
      <c r="X160" s="171"/>
      <c r="Y160" s="174"/>
      <c r="Z160" s="174"/>
      <c r="AA160" s="225"/>
      <c r="AB160" s="232"/>
      <c r="AC160" s="235"/>
      <c r="AD160" s="171"/>
      <c r="AE160" s="174"/>
      <c r="AF160" s="174"/>
      <c r="AG160" s="207"/>
      <c r="AH160" s="96"/>
      <c r="AI160" s="205"/>
      <c r="AJ160" s="17"/>
      <c r="AK160" s="17"/>
      <c r="AL160" s="17"/>
      <c r="AM160" s="17"/>
      <c r="AN160" s="17"/>
      <c r="AO160" s="17"/>
      <c r="AP160" s="17"/>
      <c r="AQ160" s="17"/>
      <c r="AR160" s="17"/>
      <c r="AS160" s="17"/>
      <c r="AT160" s="17"/>
      <c r="AU160" s="17"/>
      <c r="AV160" s="17"/>
      <c r="AW160" s="17"/>
      <c r="AX160" s="17"/>
      <c r="AY160" s="17"/>
      <c r="AZ160" s="17"/>
      <c r="BA160" s="17"/>
      <c r="BB160" s="17"/>
      <c r="BC160" s="17"/>
      <c r="BD160" s="17"/>
      <c r="BE160" s="17"/>
      <c r="BF160" s="17"/>
      <c r="BG160" s="17"/>
      <c r="BH160" s="137"/>
    </row>
    <row r="161" spans="2:60" ht="15" customHeight="1" thickBot="1" x14ac:dyDescent="0.4">
      <c r="B161" s="13">
        <v>88</v>
      </c>
      <c r="E161" s="54"/>
      <c r="F161" s="91" t="str">
        <f t="shared" si="1"/>
        <v/>
      </c>
      <c r="G161" s="18"/>
      <c r="H161" s="18"/>
      <c r="I161" s="18"/>
      <c r="J161" s="18"/>
      <c r="K161" s="18"/>
      <c r="L161" s="62"/>
      <c r="M161" s="62"/>
      <c r="N161" s="18"/>
      <c r="O161" s="18"/>
      <c r="P161" s="68"/>
      <c r="Q161" s="68"/>
      <c r="R161" s="68"/>
      <c r="S161" s="68"/>
      <c r="T161" s="68"/>
      <c r="U161" s="62"/>
      <c r="V161" s="246"/>
      <c r="W161" s="247"/>
      <c r="X161" s="171"/>
      <c r="Y161" s="174"/>
      <c r="Z161" s="174"/>
      <c r="AA161" s="225"/>
      <c r="AB161" s="232"/>
      <c r="AC161" s="235"/>
      <c r="AD161" s="171"/>
      <c r="AE161" s="174"/>
      <c r="AF161" s="174"/>
      <c r="AG161" s="207"/>
      <c r="AH161" s="96"/>
      <c r="AI161" s="205"/>
      <c r="AJ161" s="17"/>
      <c r="AK161" s="17"/>
      <c r="AL161" s="17"/>
      <c r="AM161" s="17"/>
      <c r="AN161" s="17"/>
      <c r="AO161" s="17"/>
      <c r="AP161" s="17"/>
      <c r="AQ161" s="17"/>
      <c r="AR161" s="17"/>
      <c r="AS161" s="17"/>
      <c r="AT161" s="17"/>
      <c r="AU161" s="17"/>
      <c r="AV161" s="17"/>
      <c r="AW161" s="17"/>
      <c r="AX161" s="17"/>
      <c r="AY161" s="17"/>
      <c r="AZ161" s="17"/>
      <c r="BA161" s="17"/>
      <c r="BB161" s="17"/>
      <c r="BC161" s="17"/>
      <c r="BD161" s="17"/>
      <c r="BE161" s="17"/>
      <c r="BF161" s="17"/>
      <c r="BG161" s="17"/>
      <c r="BH161" s="137"/>
    </row>
    <row r="162" spans="2:60" ht="15" customHeight="1" thickBot="1" x14ac:dyDescent="0.4">
      <c r="B162" s="13">
        <v>89</v>
      </c>
      <c r="E162" s="54"/>
      <c r="F162" s="91" t="str">
        <f t="shared" si="1"/>
        <v/>
      </c>
      <c r="G162" s="18"/>
      <c r="H162" s="18"/>
      <c r="I162" s="18"/>
      <c r="J162" s="18"/>
      <c r="K162" s="18"/>
      <c r="L162" s="62"/>
      <c r="M162" s="62"/>
      <c r="N162" s="18"/>
      <c r="O162" s="18"/>
      <c r="P162" s="68"/>
      <c r="Q162" s="68"/>
      <c r="R162" s="68"/>
      <c r="S162" s="68"/>
      <c r="T162" s="68"/>
      <c r="U162" s="62"/>
      <c r="V162" s="246"/>
      <c r="W162" s="247"/>
      <c r="X162" s="171"/>
      <c r="Y162" s="174"/>
      <c r="Z162" s="174"/>
      <c r="AA162" s="225"/>
      <c r="AB162" s="232"/>
      <c r="AC162" s="235"/>
      <c r="AD162" s="171"/>
      <c r="AE162" s="174"/>
      <c r="AF162" s="174"/>
      <c r="AG162" s="207"/>
      <c r="AH162" s="96"/>
      <c r="AI162" s="205"/>
      <c r="AJ162" s="17"/>
      <c r="AK162" s="17"/>
      <c r="AL162" s="17"/>
      <c r="AM162" s="17"/>
      <c r="AN162" s="17"/>
      <c r="AO162" s="17"/>
      <c r="AP162" s="17"/>
      <c r="AQ162" s="17"/>
      <c r="AR162" s="17"/>
      <c r="AS162" s="17"/>
      <c r="AT162" s="17"/>
      <c r="AU162" s="17"/>
      <c r="AV162" s="17"/>
      <c r="AW162" s="17"/>
      <c r="AX162" s="17"/>
      <c r="AY162" s="17"/>
      <c r="AZ162" s="17"/>
      <c r="BA162" s="17"/>
      <c r="BB162" s="17"/>
      <c r="BC162" s="17"/>
      <c r="BD162" s="17"/>
      <c r="BE162" s="17"/>
      <c r="BF162" s="17"/>
      <c r="BG162" s="17"/>
      <c r="BH162" s="137"/>
    </row>
    <row r="163" spans="2:60" ht="15" customHeight="1" thickBot="1" x14ac:dyDescent="0.4">
      <c r="B163" s="13">
        <v>90</v>
      </c>
      <c r="E163" s="54"/>
      <c r="F163" s="91" t="str">
        <f t="shared" si="1"/>
        <v/>
      </c>
      <c r="G163" s="18"/>
      <c r="H163" s="18"/>
      <c r="I163" s="18"/>
      <c r="J163" s="18"/>
      <c r="K163" s="18"/>
      <c r="L163" s="62"/>
      <c r="M163" s="62"/>
      <c r="N163" s="18"/>
      <c r="O163" s="18"/>
      <c r="P163" s="68"/>
      <c r="Q163" s="68"/>
      <c r="R163" s="68"/>
      <c r="S163" s="68"/>
      <c r="T163" s="68"/>
      <c r="U163" s="62"/>
      <c r="V163" s="246"/>
      <c r="W163" s="247"/>
      <c r="X163" s="171"/>
      <c r="Y163" s="174"/>
      <c r="Z163" s="174"/>
      <c r="AA163" s="225"/>
      <c r="AB163" s="232"/>
      <c r="AC163" s="235"/>
      <c r="AD163" s="171"/>
      <c r="AE163" s="174"/>
      <c r="AF163" s="174"/>
      <c r="AG163" s="207"/>
      <c r="AH163" s="96"/>
      <c r="AI163" s="205"/>
      <c r="AJ163" s="17"/>
      <c r="AK163" s="17"/>
      <c r="AL163" s="17"/>
      <c r="AM163" s="17"/>
      <c r="AN163" s="17"/>
      <c r="AO163" s="17"/>
      <c r="AP163" s="17"/>
      <c r="AQ163" s="17"/>
      <c r="AR163" s="17"/>
      <c r="AS163" s="17"/>
      <c r="AT163" s="17"/>
      <c r="AU163" s="17"/>
      <c r="AV163" s="17"/>
      <c r="AW163" s="17"/>
      <c r="AX163" s="17"/>
      <c r="AY163" s="17"/>
      <c r="AZ163" s="17"/>
      <c r="BA163" s="17"/>
      <c r="BB163" s="17"/>
      <c r="BC163" s="17"/>
      <c r="BD163" s="17"/>
      <c r="BE163" s="17"/>
      <c r="BF163" s="17"/>
      <c r="BG163" s="17"/>
      <c r="BH163" s="137"/>
    </row>
    <row r="164" spans="2:60" ht="15" customHeight="1" thickBot="1" x14ac:dyDescent="0.4">
      <c r="B164" s="13">
        <v>91</v>
      </c>
      <c r="E164" s="54"/>
      <c r="F164" s="91" t="str">
        <f t="shared" si="1"/>
        <v/>
      </c>
      <c r="G164" s="18"/>
      <c r="H164" s="18"/>
      <c r="I164" s="18"/>
      <c r="J164" s="18"/>
      <c r="K164" s="18"/>
      <c r="L164" s="62"/>
      <c r="M164" s="62"/>
      <c r="N164" s="18"/>
      <c r="O164" s="18"/>
      <c r="P164" s="68"/>
      <c r="Q164" s="68"/>
      <c r="R164" s="68"/>
      <c r="S164" s="68"/>
      <c r="T164" s="68"/>
      <c r="U164" s="62"/>
      <c r="V164" s="246"/>
      <c r="W164" s="247"/>
      <c r="X164" s="171"/>
      <c r="Y164" s="174"/>
      <c r="Z164" s="174"/>
      <c r="AA164" s="225"/>
      <c r="AB164" s="232"/>
      <c r="AC164" s="235"/>
      <c r="AD164" s="171"/>
      <c r="AE164" s="174"/>
      <c r="AF164" s="174"/>
      <c r="AG164" s="207"/>
      <c r="AH164" s="96"/>
      <c r="AI164" s="205"/>
      <c r="AJ164" s="17"/>
      <c r="AK164" s="17"/>
      <c r="AL164" s="17"/>
      <c r="AM164" s="17"/>
      <c r="AN164" s="17"/>
      <c r="AO164" s="17"/>
      <c r="AP164" s="17"/>
      <c r="AQ164" s="17"/>
      <c r="AR164" s="17"/>
      <c r="AS164" s="17"/>
      <c r="AT164" s="17"/>
      <c r="AU164" s="17"/>
      <c r="AV164" s="17"/>
      <c r="AW164" s="17"/>
      <c r="AX164" s="17"/>
      <c r="AY164" s="17"/>
      <c r="AZ164" s="17"/>
      <c r="BA164" s="17"/>
      <c r="BB164" s="17"/>
      <c r="BC164" s="17"/>
      <c r="BD164" s="17"/>
      <c r="BE164" s="17"/>
      <c r="BF164" s="17"/>
      <c r="BG164" s="17"/>
      <c r="BH164" s="137"/>
    </row>
    <row r="165" spans="2:60" ht="15" customHeight="1" thickBot="1" x14ac:dyDescent="0.4">
      <c r="B165" s="13">
        <v>92</v>
      </c>
      <c r="E165" s="54"/>
      <c r="F165" s="91" t="str">
        <f t="shared" si="1"/>
        <v/>
      </c>
      <c r="G165" s="18"/>
      <c r="H165" s="18"/>
      <c r="I165" s="18"/>
      <c r="J165" s="18"/>
      <c r="K165" s="18"/>
      <c r="L165" s="62"/>
      <c r="M165" s="62"/>
      <c r="N165" s="18"/>
      <c r="O165" s="18"/>
      <c r="P165" s="68"/>
      <c r="Q165" s="68"/>
      <c r="R165" s="68"/>
      <c r="S165" s="68"/>
      <c r="T165" s="68"/>
      <c r="U165" s="62"/>
      <c r="V165" s="246"/>
      <c r="W165" s="247"/>
      <c r="X165" s="171"/>
      <c r="Y165" s="174"/>
      <c r="Z165" s="174"/>
      <c r="AA165" s="225"/>
      <c r="AB165" s="232"/>
      <c r="AC165" s="235"/>
      <c r="AD165" s="171"/>
      <c r="AE165" s="174"/>
      <c r="AF165" s="174"/>
      <c r="AG165" s="207"/>
      <c r="AH165" s="96"/>
      <c r="AI165" s="205"/>
      <c r="AJ165" s="17"/>
      <c r="AK165" s="17"/>
      <c r="AL165" s="17"/>
      <c r="AM165" s="17"/>
      <c r="AN165" s="17"/>
      <c r="AO165" s="17"/>
      <c r="AP165" s="17"/>
      <c r="AQ165" s="17"/>
      <c r="AR165" s="17"/>
      <c r="AS165" s="17"/>
      <c r="AT165" s="17"/>
      <c r="AU165" s="17"/>
      <c r="AV165" s="17"/>
      <c r="AW165" s="17"/>
      <c r="AX165" s="17"/>
      <c r="AY165" s="17"/>
      <c r="AZ165" s="17"/>
      <c r="BA165" s="17"/>
      <c r="BB165" s="17"/>
      <c r="BC165" s="17"/>
      <c r="BD165" s="17"/>
      <c r="BE165" s="17"/>
      <c r="BF165" s="17"/>
      <c r="BG165" s="17"/>
      <c r="BH165" s="137"/>
    </row>
    <row r="166" spans="2:60" ht="15" customHeight="1" thickBot="1" x14ac:dyDescent="0.4">
      <c r="B166" s="13">
        <v>93</v>
      </c>
      <c r="E166" s="54"/>
      <c r="F166" s="91" t="str">
        <f t="shared" si="1"/>
        <v/>
      </c>
      <c r="G166" s="18"/>
      <c r="H166" s="18"/>
      <c r="I166" s="18"/>
      <c r="J166" s="18"/>
      <c r="K166" s="18"/>
      <c r="L166" s="62"/>
      <c r="M166" s="62"/>
      <c r="N166" s="18"/>
      <c r="O166" s="18"/>
      <c r="P166" s="68"/>
      <c r="Q166" s="68"/>
      <c r="R166" s="68"/>
      <c r="S166" s="68"/>
      <c r="T166" s="68"/>
      <c r="U166" s="62"/>
      <c r="V166" s="246"/>
      <c r="W166" s="247"/>
      <c r="X166" s="171"/>
      <c r="Y166" s="174"/>
      <c r="Z166" s="174"/>
      <c r="AA166" s="225"/>
      <c r="AB166" s="232"/>
      <c r="AC166" s="235"/>
      <c r="AD166" s="171"/>
      <c r="AE166" s="174"/>
      <c r="AF166" s="174"/>
      <c r="AG166" s="207"/>
      <c r="AH166" s="96"/>
      <c r="AI166" s="205"/>
      <c r="AJ166" s="17"/>
      <c r="AK166" s="17"/>
      <c r="AL166" s="17"/>
      <c r="AM166" s="17"/>
      <c r="AN166" s="17"/>
      <c r="AO166" s="17"/>
      <c r="AP166" s="17"/>
      <c r="AQ166" s="17"/>
      <c r="AR166" s="17"/>
      <c r="AS166" s="17"/>
      <c r="AT166" s="17"/>
      <c r="AU166" s="17"/>
      <c r="AV166" s="17"/>
      <c r="AW166" s="17"/>
      <c r="AX166" s="17"/>
      <c r="AY166" s="17"/>
      <c r="AZ166" s="17"/>
      <c r="BA166" s="17"/>
      <c r="BB166" s="17"/>
      <c r="BC166" s="17"/>
      <c r="BD166" s="17"/>
      <c r="BE166" s="17"/>
      <c r="BF166" s="17"/>
      <c r="BG166" s="17"/>
      <c r="BH166" s="137"/>
    </row>
    <row r="167" spans="2:60" ht="15" customHeight="1" thickBot="1" x14ac:dyDescent="0.4">
      <c r="B167" s="13">
        <v>94</v>
      </c>
      <c r="E167" s="54"/>
      <c r="F167" s="91" t="str">
        <f t="shared" si="1"/>
        <v/>
      </c>
      <c r="G167" s="18"/>
      <c r="H167" s="18"/>
      <c r="I167" s="18"/>
      <c r="J167" s="18"/>
      <c r="K167" s="18"/>
      <c r="L167" s="62"/>
      <c r="M167" s="62"/>
      <c r="N167" s="18"/>
      <c r="O167" s="18"/>
      <c r="P167" s="68"/>
      <c r="Q167" s="68"/>
      <c r="R167" s="68"/>
      <c r="S167" s="68"/>
      <c r="T167" s="68"/>
      <c r="U167" s="62"/>
      <c r="V167" s="246"/>
      <c r="W167" s="247"/>
      <c r="X167" s="171"/>
      <c r="Y167" s="174"/>
      <c r="Z167" s="174"/>
      <c r="AA167" s="225"/>
      <c r="AB167" s="232"/>
      <c r="AC167" s="235"/>
      <c r="AD167" s="171"/>
      <c r="AE167" s="174"/>
      <c r="AF167" s="174"/>
      <c r="AG167" s="207"/>
      <c r="AH167" s="96"/>
      <c r="AI167" s="205"/>
      <c r="AJ167" s="17"/>
      <c r="AK167" s="17"/>
      <c r="AL167" s="17"/>
      <c r="AM167" s="17"/>
      <c r="AN167" s="17"/>
      <c r="AO167" s="17"/>
      <c r="AP167" s="17"/>
      <c r="AQ167" s="17"/>
      <c r="AR167" s="17"/>
      <c r="AS167" s="17"/>
      <c r="AT167" s="17"/>
      <c r="AU167" s="17"/>
      <c r="AV167" s="17"/>
      <c r="AW167" s="17"/>
      <c r="AX167" s="17"/>
      <c r="AY167" s="17"/>
      <c r="AZ167" s="17"/>
      <c r="BA167" s="17"/>
      <c r="BB167" s="17"/>
      <c r="BC167" s="17"/>
      <c r="BD167" s="17"/>
      <c r="BE167" s="17"/>
      <c r="BF167" s="17"/>
      <c r="BG167" s="17"/>
      <c r="BH167" s="137"/>
    </row>
    <row r="168" spans="2:60" ht="15" customHeight="1" thickBot="1" x14ac:dyDescent="0.4">
      <c r="B168" s="13">
        <v>95</v>
      </c>
      <c r="E168" s="54"/>
      <c r="F168" s="91" t="str">
        <f t="shared" si="1"/>
        <v/>
      </c>
      <c r="G168" s="18"/>
      <c r="H168" s="18"/>
      <c r="I168" s="18"/>
      <c r="J168" s="18"/>
      <c r="K168" s="18"/>
      <c r="L168" s="62"/>
      <c r="M168" s="62"/>
      <c r="N168" s="18"/>
      <c r="O168" s="18"/>
      <c r="P168" s="68"/>
      <c r="Q168" s="68"/>
      <c r="R168" s="68"/>
      <c r="S168" s="68"/>
      <c r="T168" s="68"/>
      <c r="U168" s="62"/>
      <c r="V168" s="246"/>
      <c r="W168" s="247"/>
      <c r="X168" s="171"/>
      <c r="Y168" s="174"/>
      <c r="Z168" s="174"/>
      <c r="AA168" s="225"/>
      <c r="AB168" s="232"/>
      <c r="AC168" s="235"/>
      <c r="AD168" s="171"/>
      <c r="AE168" s="174"/>
      <c r="AF168" s="174"/>
      <c r="AG168" s="207"/>
      <c r="AH168" s="96"/>
      <c r="AI168" s="205"/>
      <c r="AJ168" s="17"/>
      <c r="AK168" s="17"/>
      <c r="AL168" s="17"/>
      <c r="AM168" s="17"/>
      <c r="AN168" s="17"/>
      <c r="AO168" s="17"/>
      <c r="AP168" s="17"/>
      <c r="AQ168" s="17"/>
      <c r="AR168" s="17"/>
      <c r="AS168" s="17"/>
      <c r="AT168" s="17"/>
      <c r="AU168" s="17"/>
      <c r="AV168" s="17"/>
      <c r="AW168" s="17"/>
      <c r="AX168" s="17"/>
      <c r="AY168" s="17"/>
      <c r="AZ168" s="17"/>
      <c r="BA168" s="17"/>
      <c r="BB168" s="17"/>
      <c r="BC168" s="17"/>
      <c r="BD168" s="17"/>
      <c r="BE168" s="17"/>
      <c r="BF168" s="17"/>
      <c r="BG168" s="17"/>
      <c r="BH168" s="137"/>
    </row>
    <row r="169" spans="2:60" ht="15" customHeight="1" thickBot="1" x14ac:dyDescent="0.4">
      <c r="B169" s="13">
        <v>96</v>
      </c>
      <c r="E169" s="54"/>
      <c r="F169" s="91" t="str">
        <f t="shared" si="1"/>
        <v/>
      </c>
      <c r="G169" s="18"/>
      <c r="H169" s="18"/>
      <c r="I169" s="18"/>
      <c r="J169" s="18"/>
      <c r="K169" s="18"/>
      <c r="L169" s="62"/>
      <c r="M169" s="62"/>
      <c r="N169" s="18"/>
      <c r="O169" s="18"/>
      <c r="P169" s="68"/>
      <c r="Q169" s="68"/>
      <c r="R169" s="68"/>
      <c r="S169" s="68"/>
      <c r="T169" s="68"/>
      <c r="U169" s="62"/>
      <c r="V169" s="246"/>
      <c r="W169" s="247"/>
      <c r="X169" s="171"/>
      <c r="Y169" s="174"/>
      <c r="Z169" s="174"/>
      <c r="AA169" s="225"/>
      <c r="AB169" s="232"/>
      <c r="AC169" s="235"/>
      <c r="AD169" s="171"/>
      <c r="AE169" s="174"/>
      <c r="AF169" s="174"/>
      <c r="AG169" s="207"/>
      <c r="AH169" s="96"/>
      <c r="AI169" s="205"/>
      <c r="AJ169" s="17"/>
      <c r="AK169" s="17"/>
      <c r="AL169" s="17"/>
      <c r="AM169" s="17"/>
      <c r="AN169" s="17"/>
      <c r="AO169" s="17"/>
      <c r="AP169" s="17"/>
      <c r="AQ169" s="17"/>
      <c r="AR169" s="17"/>
      <c r="AS169" s="17"/>
      <c r="AT169" s="17"/>
      <c r="AU169" s="17"/>
      <c r="AV169" s="17"/>
      <c r="AW169" s="17"/>
      <c r="AX169" s="17"/>
      <c r="AY169" s="17"/>
      <c r="AZ169" s="17"/>
      <c r="BA169" s="17"/>
      <c r="BB169" s="17"/>
      <c r="BC169" s="17"/>
      <c r="BD169" s="17"/>
      <c r="BE169" s="17"/>
      <c r="BF169" s="17"/>
      <c r="BG169" s="17"/>
      <c r="BH169" s="137"/>
    </row>
    <row r="170" spans="2:60" ht="15" customHeight="1" thickBot="1" x14ac:dyDescent="0.4">
      <c r="B170" s="13">
        <v>97</v>
      </c>
      <c r="E170" s="54"/>
      <c r="F170" s="91" t="str">
        <f t="shared" si="1"/>
        <v/>
      </c>
      <c r="G170" s="18"/>
      <c r="H170" s="18"/>
      <c r="I170" s="18"/>
      <c r="J170" s="18"/>
      <c r="K170" s="18"/>
      <c r="L170" s="62"/>
      <c r="M170" s="62"/>
      <c r="N170" s="18"/>
      <c r="O170" s="18"/>
      <c r="P170" s="68"/>
      <c r="Q170" s="68"/>
      <c r="R170" s="68"/>
      <c r="S170" s="68"/>
      <c r="T170" s="68"/>
      <c r="U170" s="62"/>
      <c r="V170" s="246"/>
      <c r="W170" s="247"/>
      <c r="X170" s="171"/>
      <c r="Y170" s="174"/>
      <c r="Z170" s="174"/>
      <c r="AA170" s="225"/>
      <c r="AB170" s="232"/>
      <c r="AC170" s="235"/>
      <c r="AD170" s="171"/>
      <c r="AE170" s="174"/>
      <c r="AF170" s="174"/>
      <c r="AG170" s="207"/>
      <c r="AH170" s="96"/>
      <c r="AI170" s="205"/>
      <c r="AJ170" s="17"/>
      <c r="AK170" s="17"/>
      <c r="AL170" s="17"/>
      <c r="AM170" s="17"/>
      <c r="AN170" s="17"/>
      <c r="AO170" s="17"/>
      <c r="AP170" s="17"/>
      <c r="AQ170" s="17"/>
      <c r="AR170" s="17"/>
      <c r="AS170" s="17"/>
      <c r="AT170" s="17"/>
      <c r="AU170" s="17"/>
      <c r="AV170" s="17"/>
      <c r="AW170" s="17"/>
      <c r="AX170" s="17"/>
      <c r="AY170" s="17"/>
      <c r="AZ170" s="17"/>
      <c r="BA170" s="17"/>
      <c r="BB170" s="17"/>
      <c r="BC170" s="17"/>
      <c r="BD170" s="17"/>
      <c r="BE170" s="17"/>
      <c r="BF170" s="17"/>
      <c r="BG170" s="17"/>
      <c r="BH170" s="137"/>
    </row>
    <row r="171" spans="2:60" ht="15" customHeight="1" thickBot="1" x14ac:dyDescent="0.4">
      <c r="B171" s="13">
        <v>98</v>
      </c>
      <c r="E171" s="54"/>
      <c r="F171" s="91" t="str">
        <f t="shared" si="1"/>
        <v/>
      </c>
      <c r="G171" s="18"/>
      <c r="H171" s="18"/>
      <c r="I171" s="18"/>
      <c r="J171" s="18"/>
      <c r="K171" s="18"/>
      <c r="L171" s="62"/>
      <c r="M171" s="62"/>
      <c r="N171" s="18"/>
      <c r="O171" s="18"/>
      <c r="P171" s="68"/>
      <c r="Q171" s="68"/>
      <c r="R171" s="68"/>
      <c r="S171" s="68"/>
      <c r="T171" s="68"/>
      <c r="U171" s="62"/>
      <c r="V171" s="246"/>
      <c r="W171" s="247"/>
      <c r="X171" s="171"/>
      <c r="Y171" s="174"/>
      <c r="Z171" s="174"/>
      <c r="AA171" s="225"/>
      <c r="AB171" s="232"/>
      <c r="AC171" s="235"/>
      <c r="AD171" s="171"/>
      <c r="AE171" s="174"/>
      <c r="AF171" s="174"/>
      <c r="AG171" s="207"/>
      <c r="AH171" s="96"/>
      <c r="AI171" s="205"/>
      <c r="AJ171" s="17"/>
      <c r="AK171" s="17"/>
      <c r="AL171" s="17"/>
      <c r="AM171" s="17"/>
      <c r="AN171" s="17"/>
      <c r="AO171" s="17"/>
      <c r="AP171" s="17"/>
      <c r="AQ171" s="17"/>
      <c r="AR171" s="17"/>
      <c r="AS171" s="17"/>
      <c r="AT171" s="17"/>
      <c r="AU171" s="17"/>
      <c r="AV171" s="17"/>
      <c r="AW171" s="17"/>
      <c r="AX171" s="17"/>
      <c r="AY171" s="17"/>
      <c r="AZ171" s="17"/>
      <c r="BA171" s="17"/>
      <c r="BB171" s="17"/>
      <c r="BC171" s="17"/>
      <c r="BD171" s="17"/>
      <c r="BE171" s="17"/>
      <c r="BF171" s="17"/>
      <c r="BG171" s="17"/>
      <c r="BH171" s="137"/>
    </row>
    <row r="172" spans="2:60" ht="15" customHeight="1" thickBot="1" x14ac:dyDescent="0.4">
      <c r="B172" s="13">
        <v>99</v>
      </c>
      <c r="E172" s="54"/>
      <c r="F172" s="91" t="str">
        <f t="shared" si="1"/>
        <v/>
      </c>
      <c r="G172" s="18"/>
      <c r="H172" s="18"/>
      <c r="I172" s="18"/>
      <c r="J172" s="18"/>
      <c r="K172" s="18"/>
      <c r="L172" s="62"/>
      <c r="M172" s="62"/>
      <c r="N172" s="18"/>
      <c r="O172" s="18"/>
      <c r="P172" s="68"/>
      <c r="Q172" s="68"/>
      <c r="R172" s="68"/>
      <c r="S172" s="68"/>
      <c r="T172" s="68"/>
      <c r="U172" s="62"/>
      <c r="V172" s="246"/>
      <c r="W172" s="247"/>
      <c r="X172" s="171"/>
      <c r="Y172" s="174"/>
      <c r="Z172" s="174"/>
      <c r="AA172" s="225"/>
      <c r="AB172" s="232"/>
      <c r="AC172" s="235"/>
      <c r="AD172" s="171"/>
      <c r="AE172" s="174"/>
      <c r="AF172" s="174"/>
      <c r="AG172" s="207"/>
      <c r="AH172" s="96"/>
      <c r="AI172" s="205"/>
      <c r="AJ172" s="17"/>
      <c r="AK172" s="17"/>
      <c r="AL172" s="17"/>
      <c r="AM172" s="17"/>
      <c r="AN172" s="17"/>
      <c r="AO172" s="17"/>
      <c r="AP172" s="17"/>
      <c r="AQ172" s="17"/>
      <c r="AR172" s="17"/>
      <c r="AS172" s="17"/>
      <c r="AT172" s="17"/>
      <c r="AU172" s="17"/>
      <c r="AV172" s="17"/>
      <c r="AW172" s="17"/>
      <c r="AX172" s="17"/>
      <c r="AY172" s="17"/>
      <c r="AZ172" s="17"/>
      <c r="BA172" s="17"/>
      <c r="BB172" s="17"/>
      <c r="BC172" s="17"/>
      <c r="BD172" s="17"/>
      <c r="BE172" s="17"/>
      <c r="BF172" s="17"/>
      <c r="BG172" s="17"/>
      <c r="BH172" s="137"/>
    </row>
    <row r="173" spans="2:60" ht="15" customHeight="1" thickBot="1" x14ac:dyDescent="0.4">
      <c r="B173" s="13">
        <v>100</v>
      </c>
      <c r="E173" s="54"/>
      <c r="F173" s="91" t="str">
        <f t="shared" si="1"/>
        <v/>
      </c>
      <c r="G173" s="18"/>
      <c r="H173" s="18"/>
      <c r="I173" s="18"/>
      <c r="J173" s="18"/>
      <c r="K173" s="18"/>
      <c r="L173" s="62"/>
      <c r="M173" s="62"/>
      <c r="N173" s="18"/>
      <c r="O173" s="18"/>
      <c r="P173" s="68"/>
      <c r="Q173" s="68"/>
      <c r="R173" s="68"/>
      <c r="S173" s="68"/>
      <c r="T173" s="68"/>
      <c r="U173" s="62"/>
      <c r="V173" s="246"/>
      <c r="W173" s="247"/>
      <c r="X173" s="171"/>
      <c r="Y173" s="174"/>
      <c r="Z173" s="174"/>
      <c r="AA173" s="225"/>
      <c r="AB173" s="232"/>
      <c r="AC173" s="235"/>
      <c r="AD173" s="171"/>
      <c r="AE173" s="174"/>
      <c r="AF173" s="174"/>
      <c r="AG173" s="207"/>
      <c r="AH173" s="96"/>
      <c r="AI173" s="205"/>
      <c r="AJ173" s="17"/>
      <c r="AK173" s="17"/>
      <c r="AL173" s="17"/>
      <c r="AM173" s="17"/>
      <c r="AN173" s="17"/>
      <c r="AO173" s="17"/>
      <c r="AP173" s="17"/>
      <c r="AQ173" s="17"/>
      <c r="AR173" s="17"/>
      <c r="AS173" s="17"/>
      <c r="AT173" s="17"/>
      <c r="AU173" s="17"/>
      <c r="AV173" s="17"/>
      <c r="AW173" s="17"/>
      <c r="AX173" s="17"/>
      <c r="AY173" s="17"/>
      <c r="AZ173" s="17"/>
      <c r="BA173" s="17"/>
      <c r="BB173" s="17"/>
      <c r="BC173" s="17"/>
      <c r="BD173" s="17"/>
      <c r="BE173" s="17"/>
      <c r="BF173" s="17"/>
      <c r="BG173" s="17"/>
      <c r="BH173" s="137"/>
    </row>
    <row r="174" spans="2:60" ht="15" customHeight="1" thickBot="1" x14ac:dyDescent="0.4">
      <c r="B174" s="13">
        <v>101</v>
      </c>
      <c r="E174" s="54"/>
      <c r="F174" s="91" t="str">
        <f t="shared" si="1"/>
        <v/>
      </c>
      <c r="G174" s="18"/>
      <c r="H174" s="18"/>
      <c r="I174" s="18"/>
      <c r="J174" s="18"/>
      <c r="K174" s="18"/>
      <c r="L174" s="62"/>
      <c r="M174" s="62"/>
      <c r="N174" s="18"/>
      <c r="O174" s="18"/>
      <c r="P174" s="68"/>
      <c r="Q174" s="68"/>
      <c r="R174" s="68"/>
      <c r="S174" s="68"/>
      <c r="T174" s="68"/>
      <c r="U174" s="62"/>
      <c r="V174" s="246"/>
      <c r="W174" s="247"/>
      <c r="X174" s="171"/>
      <c r="Y174" s="174"/>
      <c r="Z174" s="174"/>
      <c r="AA174" s="225"/>
      <c r="AB174" s="232"/>
      <c r="AC174" s="235"/>
      <c r="AD174" s="171"/>
      <c r="AE174" s="174"/>
      <c r="AF174" s="174"/>
      <c r="AG174" s="207"/>
      <c r="AH174" s="96"/>
      <c r="AI174" s="205"/>
      <c r="AJ174" s="17"/>
      <c r="AK174" s="17"/>
      <c r="AL174" s="17"/>
      <c r="AM174" s="17"/>
      <c r="AN174" s="17"/>
      <c r="AO174" s="17"/>
      <c r="AP174" s="17"/>
      <c r="AQ174" s="17"/>
      <c r="AR174" s="17"/>
      <c r="AS174" s="17"/>
      <c r="AT174" s="17"/>
      <c r="AU174" s="17"/>
      <c r="AV174" s="17"/>
      <c r="AW174" s="17"/>
      <c r="AX174" s="17"/>
      <c r="AY174" s="17"/>
      <c r="AZ174" s="17"/>
      <c r="BA174" s="17"/>
      <c r="BB174" s="17"/>
      <c r="BC174" s="17"/>
      <c r="BD174" s="17"/>
      <c r="BE174" s="17"/>
      <c r="BF174" s="17"/>
      <c r="BG174" s="17"/>
      <c r="BH174" s="137"/>
    </row>
    <row r="175" spans="2:60" ht="15" customHeight="1" thickBot="1" x14ac:dyDescent="0.4">
      <c r="B175" s="13">
        <v>102</v>
      </c>
      <c r="E175" s="54"/>
      <c r="F175" s="91" t="str">
        <f t="shared" si="1"/>
        <v/>
      </c>
      <c r="G175" s="18"/>
      <c r="H175" s="18"/>
      <c r="I175" s="18"/>
      <c r="J175" s="18"/>
      <c r="K175" s="18"/>
      <c r="L175" s="62"/>
      <c r="M175" s="62"/>
      <c r="N175" s="18"/>
      <c r="O175" s="18"/>
      <c r="P175" s="68"/>
      <c r="Q175" s="68"/>
      <c r="R175" s="68"/>
      <c r="S175" s="68"/>
      <c r="T175" s="68"/>
      <c r="U175" s="62"/>
      <c r="V175" s="246"/>
      <c r="W175" s="247"/>
      <c r="X175" s="171"/>
      <c r="Y175" s="174"/>
      <c r="Z175" s="174"/>
      <c r="AA175" s="225"/>
      <c r="AB175" s="232"/>
      <c r="AC175" s="235"/>
      <c r="AD175" s="171"/>
      <c r="AE175" s="174"/>
      <c r="AF175" s="174"/>
      <c r="AG175" s="207"/>
      <c r="AH175" s="96"/>
      <c r="AI175" s="205"/>
      <c r="AJ175" s="17"/>
      <c r="AK175" s="17"/>
      <c r="AL175" s="17"/>
      <c r="AM175" s="17"/>
      <c r="AN175" s="17"/>
      <c r="AO175" s="17"/>
      <c r="AP175" s="17"/>
      <c r="AQ175" s="17"/>
      <c r="AR175" s="17"/>
      <c r="AS175" s="17"/>
      <c r="AT175" s="17"/>
      <c r="AU175" s="17"/>
      <c r="AV175" s="17"/>
      <c r="AW175" s="17"/>
      <c r="AX175" s="17"/>
      <c r="AY175" s="17"/>
      <c r="AZ175" s="17"/>
      <c r="BA175" s="17"/>
      <c r="BB175" s="17"/>
      <c r="BC175" s="17"/>
      <c r="BD175" s="17"/>
      <c r="BE175" s="17"/>
      <c r="BF175" s="17"/>
      <c r="BG175" s="17"/>
      <c r="BH175" s="137"/>
    </row>
    <row r="176" spans="2:60" ht="15" customHeight="1" thickBot="1" x14ac:dyDescent="0.4">
      <c r="B176" s="13">
        <v>103</v>
      </c>
      <c r="E176" s="54"/>
      <c r="F176" s="91" t="str">
        <f t="shared" si="1"/>
        <v/>
      </c>
      <c r="G176" s="18"/>
      <c r="H176" s="18"/>
      <c r="I176" s="18"/>
      <c r="J176" s="18"/>
      <c r="K176" s="18"/>
      <c r="L176" s="62"/>
      <c r="M176" s="62"/>
      <c r="N176" s="18"/>
      <c r="O176" s="18"/>
      <c r="P176" s="68"/>
      <c r="Q176" s="68"/>
      <c r="R176" s="68"/>
      <c r="S176" s="68"/>
      <c r="T176" s="68"/>
      <c r="U176" s="62"/>
      <c r="V176" s="246"/>
      <c r="W176" s="247"/>
      <c r="X176" s="171"/>
      <c r="Y176" s="174"/>
      <c r="Z176" s="174"/>
      <c r="AA176" s="225"/>
      <c r="AB176" s="232"/>
      <c r="AC176" s="235"/>
      <c r="AD176" s="171"/>
      <c r="AE176" s="174"/>
      <c r="AF176" s="174"/>
      <c r="AG176" s="207"/>
      <c r="AH176" s="96"/>
      <c r="AI176" s="205"/>
      <c r="AJ176" s="17"/>
      <c r="AK176" s="17"/>
      <c r="AL176" s="17"/>
      <c r="AM176" s="17"/>
      <c r="AN176" s="17"/>
      <c r="AO176" s="17"/>
      <c r="AP176" s="17"/>
      <c r="AQ176" s="17"/>
      <c r="AR176" s="17"/>
      <c r="AS176" s="17"/>
      <c r="AT176" s="17"/>
      <c r="AU176" s="17"/>
      <c r="AV176" s="17"/>
      <c r="AW176" s="17"/>
      <c r="AX176" s="17"/>
      <c r="AY176" s="17"/>
      <c r="AZ176" s="17"/>
      <c r="BA176" s="17"/>
      <c r="BB176" s="17"/>
      <c r="BC176" s="17"/>
      <c r="BD176" s="17"/>
      <c r="BE176" s="17"/>
      <c r="BF176" s="17"/>
      <c r="BG176" s="17"/>
      <c r="BH176" s="137"/>
    </row>
    <row r="177" spans="2:60" ht="15" customHeight="1" thickBot="1" x14ac:dyDescent="0.4">
      <c r="B177" s="13">
        <v>104</v>
      </c>
      <c r="E177" s="54"/>
      <c r="F177" s="91" t="str">
        <f t="shared" si="1"/>
        <v/>
      </c>
      <c r="G177" s="18"/>
      <c r="H177" s="18"/>
      <c r="I177" s="18"/>
      <c r="J177" s="18"/>
      <c r="K177" s="18"/>
      <c r="L177" s="62"/>
      <c r="M177" s="62"/>
      <c r="N177" s="18"/>
      <c r="O177" s="18"/>
      <c r="P177" s="68"/>
      <c r="Q177" s="68"/>
      <c r="R177" s="68"/>
      <c r="S177" s="68"/>
      <c r="T177" s="68"/>
      <c r="U177" s="62"/>
      <c r="V177" s="246"/>
      <c r="W177" s="247"/>
      <c r="X177" s="171"/>
      <c r="Y177" s="174"/>
      <c r="Z177" s="174"/>
      <c r="AA177" s="225"/>
      <c r="AB177" s="232"/>
      <c r="AC177" s="235"/>
      <c r="AD177" s="171"/>
      <c r="AE177" s="174"/>
      <c r="AF177" s="174"/>
      <c r="AG177" s="207"/>
      <c r="AH177" s="96"/>
      <c r="AI177" s="205"/>
      <c r="AJ177" s="17"/>
      <c r="AK177" s="17"/>
      <c r="AL177" s="17"/>
      <c r="AM177" s="17"/>
      <c r="AN177" s="17"/>
      <c r="AO177" s="17"/>
      <c r="AP177" s="17"/>
      <c r="AQ177" s="17"/>
      <c r="AR177" s="17"/>
      <c r="AS177" s="17"/>
      <c r="AT177" s="17"/>
      <c r="AU177" s="17"/>
      <c r="AV177" s="17"/>
      <c r="AW177" s="17"/>
      <c r="AX177" s="17"/>
      <c r="AY177" s="17"/>
      <c r="AZ177" s="17"/>
      <c r="BA177" s="17"/>
      <c r="BB177" s="17"/>
      <c r="BC177" s="17"/>
      <c r="BD177" s="17"/>
      <c r="BE177" s="17"/>
      <c r="BF177" s="17"/>
      <c r="BG177" s="17"/>
      <c r="BH177" s="137"/>
    </row>
    <row r="178" spans="2:60" ht="15" customHeight="1" thickBot="1" x14ac:dyDescent="0.4">
      <c r="B178" s="13">
        <v>105</v>
      </c>
      <c r="E178" s="54"/>
      <c r="F178" s="91" t="str">
        <f t="shared" si="1"/>
        <v/>
      </c>
      <c r="G178" s="18"/>
      <c r="H178" s="18"/>
      <c r="I178" s="18"/>
      <c r="J178" s="18"/>
      <c r="K178" s="18"/>
      <c r="L178" s="62"/>
      <c r="M178" s="62"/>
      <c r="N178" s="18"/>
      <c r="O178" s="18"/>
      <c r="P178" s="68"/>
      <c r="Q178" s="68"/>
      <c r="R178" s="68"/>
      <c r="S178" s="68"/>
      <c r="T178" s="68"/>
      <c r="U178" s="62"/>
      <c r="V178" s="246"/>
      <c r="W178" s="247"/>
      <c r="X178" s="171"/>
      <c r="Y178" s="174"/>
      <c r="Z178" s="174"/>
      <c r="AA178" s="225"/>
      <c r="AB178" s="232"/>
      <c r="AC178" s="235"/>
      <c r="AD178" s="171"/>
      <c r="AE178" s="174"/>
      <c r="AF178" s="174"/>
      <c r="AG178" s="207"/>
      <c r="AH178" s="96"/>
      <c r="AI178" s="205"/>
      <c r="AJ178" s="17"/>
      <c r="AK178" s="17"/>
      <c r="AL178" s="17"/>
      <c r="AM178" s="17"/>
      <c r="AN178" s="17"/>
      <c r="AO178" s="17"/>
      <c r="AP178" s="17"/>
      <c r="AQ178" s="17"/>
      <c r="AR178" s="17"/>
      <c r="AS178" s="17"/>
      <c r="AT178" s="17"/>
      <c r="AU178" s="17"/>
      <c r="AV178" s="17"/>
      <c r="AW178" s="17"/>
      <c r="AX178" s="17"/>
      <c r="AY178" s="17"/>
      <c r="AZ178" s="17"/>
      <c r="BA178" s="17"/>
      <c r="BB178" s="17"/>
      <c r="BC178" s="17"/>
      <c r="BD178" s="17"/>
      <c r="BE178" s="17"/>
      <c r="BF178" s="17"/>
      <c r="BG178" s="17"/>
      <c r="BH178" s="137"/>
    </row>
    <row r="179" spans="2:60" ht="15" customHeight="1" thickBot="1" x14ac:dyDescent="0.4">
      <c r="B179" s="13">
        <v>106</v>
      </c>
      <c r="E179" s="54"/>
      <c r="F179" s="91" t="str">
        <f t="shared" si="1"/>
        <v/>
      </c>
      <c r="G179" s="18"/>
      <c r="H179" s="18"/>
      <c r="I179" s="18"/>
      <c r="J179" s="18"/>
      <c r="K179" s="18"/>
      <c r="L179" s="62"/>
      <c r="M179" s="62"/>
      <c r="N179" s="18"/>
      <c r="O179" s="18"/>
      <c r="P179" s="68"/>
      <c r="Q179" s="68"/>
      <c r="R179" s="68"/>
      <c r="S179" s="68"/>
      <c r="T179" s="68"/>
      <c r="U179" s="62"/>
      <c r="V179" s="246"/>
      <c r="W179" s="247"/>
      <c r="X179" s="171"/>
      <c r="Y179" s="174"/>
      <c r="Z179" s="174"/>
      <c r="AA179" s="225"/>
      <c r="AB179" s="232"/>
      <c r="AC179" s="235"/>
      <c r="AD179" s="171"/>
      <c r="AE179" s="174"/>
      <c r="AF179" s="174"/>
      <c r="AG179" s="207"/>
      <c r="AH179" s="96"/>
      <c r="AI179" s="205"/>
      <c r="AJ179" s="17"/>
      <c r="AK179" s="17"/>
      <c r="AL179" s="17"/>
      <c r="AM179" s="17"/>
      <c r="AN179" s="17"/>
      <c r="AO179" s="17"/>
      <c r="AP179" s="17"/>
      <c r="AQ179" s="17"/>
      <c r="AR179" s="17"/>
      <c r="AS179" s="17"/>
      <c r="AT179" s="17"/>
      <c r="AU179" s="17"/>
      <c r="AV179" s="17"/>
      <c r="AW179" s="17"/>
      <c r="AX179" s="17"/>
      <c r="AY179" s="17"/>
      <c r="AZ179" s="17"/>
      <c r="BA179" s="17"/>
      <c r="BB179" s="17"/>
      <c r="BC179" s="17"/>
      <c r="BD179" s="17"/>
      <c r="BE179" s="17"/>
      <c r="BF179" s="17"/>
      <c r="BG179" s="17"/>
      <c r="BH179" s="137"/>
    </row>
    <row r="180" spans="2:60" ht="15" customHeight="1" thickBot="1" x14ac:dyDescent="0.4">
      <c r="B180" s="13">
        <v>107</v>
      </c>
      <c r="E180" s="54"/>
      <c r="F180" s="91" t="str">
        <f t="shared" si="1"/>
        <v/>
      </c>
      <c r="G180" s="18"/>
      <c r="H180" s="18"/>
      <c r="I180" s="18"/>
      <c r="J180" s="18"/>
      <c r="K180" s="18"/>
      <c r="L180" s="62"/>
      <c r="M180" s="62"/>
      <c r="N180" s="18"/>
      <c r="O180" s="18"/>
      <c r="P180" s="68"/>
      <c r="Q180" s="68"/>
      <c r="R180" s="68"/>
      <c r="S180" s="68"/>
      <c r="T180" s="68"/>
      <c r="U180" s="62"/>
      <c r="V180" s="246"/>
      <c r="W180" s="247"/>
      <c r="X180" s="171"/>
      <c r="Y180" s="174"/>
      <c r="Z180" s="174"/>
      <c r="AA180" s="225"/>
      <c r="AB180" s="232"/>
      <c r="AC180" s="235"/>
      <c r="AD180" s="171"/>
      <c r="AE180" s="174"/>
      <c r="AF180" s="174"/>
      <c r="AG180" s="207"/>
      <c r="AH180" s="96"/>
      <c r="AI180" s="205"/>
      <c r="AJ180" s="17"/>
      <c r="AK180" s="17"/>
      <c r="AL180" s="17"/>
      <c r="AM180" s="17"/>
      <c r="AN180" s="17"/>
      <c r="AO180" s="17"/>
      <c r="AP180" s="17"/>
      <c r="AQ180" s="17"/>
      <c r="AR180" s="17"/>
      <c r="AS180" s="17"/>
      <c r="AT180" s="17"/>
      <c r="AU180" s="17"/>
      <c r="AV180" s="17"/>
      <c r="AW180" s="17"/>
      <c r="AX180" s="17"/>
      <c r="AY180" s="17"/>
      <c r="AZ180" s="17"/>
      <c r="BA180" s="17"/>
      <c r="BB180" s="17"/>
      <c r="BC180" s="17"/>
      <c r="BD180" s="17"/>
      <c r="BE180" s="17"/>
      <c r="BF180" s="17"/>
      <c r="BG180" s="17"/>
      <c r="BH180" s="137"/>
    </row>
    <row r="181" spans="2:60" ht="15" customHeight="1" thickBot="1" x14ac:dyDescent="0.4">
      <c r="B181" s="13">
        <v>108</v>
      </c>
      <c r="E181" s="54"/>
      <c r="F181" s="91" t="str">
        <f t="shared" si="1"/>
        <v/>
      </c>
      <c r="G181" s="18"/>
      <c r="H181" s="18"/>
      <c r="I181" s="18"/>
      <c r="J181" s="18"/>
      <c r="K181" s="18"/>
      <c r="L181" s="62"/>
      <c r="M181" s="62"/>
      <c r="N181" s="18"/>
      <c r="O181" s="18"/>
      <c r="P181" s="68"/>
      <c r="Q181" s="68"/>
      <c r="R181" s="68"/>
      <c r="S181" s="68"/>
      <c r="T181" s="68"/>
      <c r="U181" s="62"/>
      <c r="V181" s="246"/>
      <c r="W181" s="247"/>
      <c r="X181" s="171"/>
      <c r="Y181" s="174"/>
      <c r="Z181" s="174"/>
      <c r="AA181" s="225"/>
      <c r="AB181" s="232"/>
      <c r="AC181" s="235"/>
      <c r="AD181" s="171"/>
      <c r="AE181" s="174"/>
      <c r="AF181" s="174"/>
      <c r="AG181" s="207"/>
      <c r="AH181" s="96"/>
      <c r="AI181" s="205"/>
      <c r="AJ181" s="17"/>
      <c r="AK181" s="17"/>
      <c r="AL181" s="17"/>
      <c r="AM181" s="17"/>
      <c r="AN181" s="17"/>
      <c r="AO181" s="17"/>
      <c r="AP181" s="17"/>
      <c r="AQ181" s="17"/>
      <c r="AR181" s="17"/>
      <c r="AS181" s="17"/>
      <c r="AT181" s="17"/>
      <c r="AU181" s="17"/>
      <c r="AV181" s="17"/>
      <c r="AW181" s="17"/>
      <c r="AX181" s="17"/>
      <c r="AY181" s="17"/>
      <c r="AZ181" s="17"/>
      <c r="BA181" s="17"/>
      <c r="BB181" s="17"/>
      <c r="BC181" s="17"/>
      <c r="BD181" s="17"/>
      <c r="BE181" s="17"/>
      <c r="BF181" s="17"/>
      <c r="BG181" s="17"/>
      <c r="BH181" s="137"/>
    </row>
    <row r="182" spans="2:60" ht="15" customHeight="1" thickBot="1" x14ac:dyDescent="0.4">
      <c r="B182" s="13">
        <v>109</v>
      </c>
      <c r="E182" s="54"/>
      <c r="F182" s="91" t="str">
        <f t="shared" si="1"/>
        <v/>
      </c>
      <c r="G182" s="18"/>
      <c r="H182" s="18"/>
      <c r="I182" s="18"/>
      <c r="J182" s="18"/>
      <c r="K182" s="18"/>
      <c r="L182" s="62"/>
      <c r="M182" s="62"/>
      <c r="N182" s="18"/>
      <c r="O182" s="18"/>
      <c r="P182" s="68"/>
      <c r="Q182" s="68"/>
      <c r="R182" s="68"/>
      <c r="S182" s="68"/>
      <c r="T182" s="68"/>
      <c r="U182" s="62"/>
      <c r="V182" s="246"/>
      <c r="W182" s="247"/>
      <c r="X182" s="171"/>
      <c r="Y182" s="174"/>
      <c r="Z182" s="174"/>
      <c r="AA182" s="225"/>
      <c r="AB182" s="232"/>
      <c r="AC182" s="235"/>
      <c r="AD182" s="171"/>
      <c r="AE182" s="174"/>
      <c r="AF182" s="174"/>
      <c r="AG182" s="207"/>
      <c r="AH182" s="96"/>
      <c r="AI182" s="205"/>
      <c r="AJ182" s="17"/>
      <c r="AK182" s="17"/>
      <c r="AL182" s="17"/>
      <c r="AM182" s="17"/>
      <c r="AN182" s="17"/>
      <c r="AO182" s="17"/>
      <c r="AP182" s="17"/>
      <c r="AQ182" s="17"/>
      <c r="AR182" s="17"/>
      <c r="AS182" s="17"/>
      <c r="AT182" s="17"/>
      <c r="AU182" s="17"/>
      <c r="AV182" s="17"/>
      <c r="AW182" s="17"/>
      <c r="AX182" s="17"/>
      <c r="AY182" s="17"/>
      <c r="AZ182" s="17"/>
      <c r="BA182" s="17"/>
      <c r="BB182" s="17"/>
      <c r="BC182" s="17"/>
      <c r="BD182" s="17"/>
      <c r="BE182" s="17"/>
      <c r="BF182" s="17"/>
      <c r="BG182" s="17"/>
      <c r="BH182" s="137"/>
    </row>
    <row r="183" spans="2:60" ht="15" customHeight="1" thickBot="1" x14ac:dyDescent="0.4">
      <c r="B183" s="13">
        <v>110</v>
      </c>
      <c r="E183" s="54"/>
      <c r="F183" s="91" t="str">
        <f t="shared" si="1"/>
        <v/>
      </c>
      <c r="G183" s="18"/>
      <c r="H183" s="18"/>
      <c r="I183" s="18"/>
      <c r="J183" s="18"/>
      <c r="K183" s="18"/>
      <c r="L183" s="62"/>
      <c r="M183" s="62"/>
      <c r="N183" s="18"/>
      <c r="O183" s="18"/>
      <c r="P183" s="68"/>
      <c r="Q183" s="68"/>
      <c r="R183" s="68"/>
      <c r="S183" s="68"/>
      <c r="T183" s="68"/>
      <c r="U183" s="62"/>
      <c r="V183" s="246"/>
      <c r="W183" s="247"/>
      <c r="X183" s="171"/>
      <c r="Y183" s="174"/>
      <c r="Z183" s="174"/>
      <c r="AA183" s="225"/>
      <c r="AB183" s="232"/>
      <c r="AC183" s="235"/>
      <c r="AD183" s="171"/>
      <c r="AE183" s="174"/>
      <c r="AF183" s="174"/>
      <c r="AG183" s="207"/>
      <c r="AH183" s="96"/>
      <c r="AI183" s="205"/>
      <c r="AJ183" s="17"/>
      <c r="AK183" s="17"/>
      <c r="AL183" s="17"/>
      <c r="AM183" s="17"/>
      <c r="AN183" s="17"/>
      <c r="AO183" s="17"/>
      <c r="AP183" s="17"/>
      <c r="AQ183" s="17"/>
      <c r="AR183" s="17"/>
      <c r="AS183" s="17"/>
      <c r="AT183" s="17"/>
      <c r="AU183" s="17"/>
      <c r="AV183" s="17"/>
      <c r="AW183" s="17"/>
      <c r="AX183" s="17"/>
      <c r="AY183" s="17"/>
      <c r="AZ183" s="17"/>
      <c r="BA183" s="17"/>
      <c r="BB183" s="17"/>
      <c r="BC183" s="17"/>
      <c r="BD183" s="17"/>
      <c r="BE183" s="17"/>
      <c r="BF183" s="17"/>
      <c r="BG183" s="17"/>
      <c r="BH183" s="137"/>
    </row>
    <row r="184" spans="2:60" ht="15" customHeight="1" thickBot="1" x14ac:dyDescent="0.4">
      <c r="B184" s="13">
        <v>111</v>
      </c>
      <c r="E184" s="54"/>
      <c r="F184" s="91" t="str">
        <f t="shared" si="1"/>
        <v/>
      </c>
      <c r="G184" s="18"/>
      <c r="H184" s="18"/>
      <c r="I184" s="18"/>
      <c r="J184" s="18"/>
      <c r="K184" s="18"/>
      <c r="L184" s="62"/>
      <c r="M184" s="62"/>
      <c r="N184" s="18"/>
      <c r="O184" s="18"/>
      <c r="P184" s="68"/>
      <c r="Q184" s="68"/>
      <c r="R184" s="68"/>
      <c r="S184" s="68"/>
      <c r="T184" s="68"/>
      <c r="U184" s="62"/>
      <c r="V184" s="246"/>
      <c r="W184" s="247"/>
      <c r="X184" s="171"/>
      <c r="Y184" s="174"/>
      <c r="Z184" s="174"/>
      <c r="AA184" s="225"/>
      <c r="AB184" s="232"/>
      <c r="AC184" s="235"/>
      <c r="AD184" s="171"/>
      <c r="AE184" s="174"/>
      <c r="AF184" s="174"/>
      <c r="AG184" s="207"/>
      <c r="AH184" s="96"/>
      <c r="AI184" s="205"/>
      <c r="AJ184" s="17"/>
      <c r="AK184" s="17"/>
      <c r="AL184" s="17"/>
      <c r="AM184" s="17"/>
      <c r="AN184" s="17"/>
      <c r="AO184" s="17"/>
      <c r="AP184" s="17"/>
      <c r="AQ184" s="17"/>
      <c r="AR184" s="17"/>
      <c r="AS184" s="17"/>
      <c r="AT184" s="17"/>
      <c r="AU184" s="17"/>
      <c r="AV184" s="17"/>
      <c r="AW184" s="17"/>
      <c r="AX184" s="17"/>
      <c r="AY184" s="17"/>
      <c r="AZ184" s="17"/>
      <c r="BA184" s="17"/>
      <c r="BB184" s="17"/>
      <c r="BC184" s="17"/>
      <c r="BD184" s="17"/>
      <c r="BE184" s="17"/>
      <c r="BF184" s="17"/>
      <c r="BG184" s="17"/>
      <c r="BH184" s="137"/>
    </row>
    <row r="185" spans="2:60" ht="15" customHeight="1" thickBot="1" x14ac:dyDescent="0.4">
      <c r="B185" s="13">
        <v>112</v>
      </c>
      <c r="E185" s="54"/>
      <c r="F185" s="91" t="str">
        <f t="shared" si="1"/>
        <v/>
      </c>
      <c r="G185" s="18"/>
      <c r="H185" s="18"/>
      <c r="I185" s="18"/>
      <c r="J185" s="18"/>
      <c r="K185" s="18"/>
      <c r="L185" s="62"/>
      <c r="M185" s="62"/>
      <c r="N185" s="18"/>
      <c r="O185" s="18"/>
      <c r="P185" s="68"/>
      <c r="Q185" s="68"/>
      <c r="R185" s="68"/>
      <c r="S185" s="68"/>
      <c r="T185" s="68"/>
      <c r="U185" s="62"/>
      <c r="V185" s="246"/>
      <c r="W185" s="247"/>
      <c r="X185" s="171"/>
      <c r="Y185" s="174"/>
      <c r="Z185" s="174"/>
      <c r="AA185" s="225"/>
      <c r="AB185" s="232"/>
      <c r="AC185" s="235"/>
      <c r="AD185" s="171"/>
      <c r="AE185" s="174"/>
      <c r="AF185" s="174"/>
      <c r="AG185" s="207"/>
      <c r="AH185" s="96"/>
      <c r="AI185" s="205"/>
      <c r="AJ185" s="17"/>
      <c r="AK185" s="17"/>
      <c r="AL185" s="17"/>
      <c r="AM185" s="17"/>
      <c r="AN185" s="17"/>
      <c r="AO185" s="17"/>
      <c r="AP185" s="17"/>
      <c r="AQ185" s="17"/>
      <c r="AR185" s="17"/>
      <c r="AS185" s="17"/>
      <c r="AT185" s="17"/>
      <c r="AU185" s="17"/>
      <c r="AV185" s="17"/>
      <c r="AW185" s="17"/>
      <c r="AX185" s="17"/>
      <c r="AY185" s="17"/>
      <c r="AZ185" s="17"/>
      <c r="BA185" s="17"/>
      <c r="BB185" s="17"/>
      <c r="BC185" s="17"/>
      <c r="BD185" s="17"/>
      <c r="BE185" s="17"/>
      <c r="BF185" s="17"/>
      <c r="BG185" s="17"/>
      <c r="BH185" s="137"/>
    </row>
    <row r="186" spans="2:60" ht="15" customHeight="1" thickBot="1" x14ac:dyDescent="0.4">
      <c r="B186" s="13">
        <v>113</v>
      </c>
      <c r="E186" s="54"/>
      <c r="F186" s="91" t="str">
        <f t="shared" si="1"/>
        <v/>
      </c>
      <c r="G186" s="18"/>
      <c r="H186" s="18"/>
      <c r="I186" s="18"/>
      <c r="J186" s="18"/>
      <c r="K186" s="18"/>
      <c r="L186" s="62"/>
      <c r="M186" s="62"/>
      <c r="N186" s="18"/>
      <c r="O186" s="18"/>
      <c r="P186" s="68"/>
      <c r="Q186" s="68"/>
      <c r="R186" s="68"/>
      <c r="S186" s="68"/>
      <c r="T186" s="68"/>
      <c r="U186" s="62"/>
      <c r="V186" s="246"/>
      <c r="W186" s="247"/>
      <c r="X186" s="171"/>
      <c r="Y186" s="174"/>
      <c r="Z186" s="174"/>
      <c r="AA186" s="225"/>
      <c r="AB186" s="232"/>
      <c r="AC186" s="235"/>
      <c r="AD186" s="171"/>
      <c r="AE186" s="174"/>
      <c r="AF186" s="174"/>
      <c r="AG186" s="207"/>
      <c r="AH186" s="96"/>
      <c r="AI186" s="205"/>
      <c r="AJ186" s="17"/>
      <c r="AK186" s="17"/>
      <c r="AL186" s="17"/>
      <c r="AM186" s="17"/>
      <c r="AN186" s="17"/>
      <c r="AO186" s="17"/>
      <c r="AP186" s="17"/>
      <c r="AQ186" s="17"/>
      <c r="AR186" s="17"/>
      <c r="AS186" s="17"/>
      <c r="AT186" s="17"/>
      <c r="AU186" s="17"/>
      <c r="AV186" s="17"/>
      <c r="AW186" s="17"/>
      <c r="AX186" s="17"/>
      <c r="AY186" s="17"/>
      <c r="AZ186" s="17"/>
      <c r="BA186" s="17"/>
      <c r="BB186" s="17"/>
      <c r="BC186" s="17"/>
      <c r="BD186" s="17"/>
      <c r="BE186" s="17"/>
      <c r="BF186" s="17"/>
      <c r="BG186" s="17"/>
      <c r="BH186" s="137"/>
    </row>
    <row r="187" spans="2:60" ht="15" customHeight="1" thickBot="1" x14ac:dyDescent="0.4">
      <c r="B187" s="13">
        <v>114</v>
      </c>
      <c r="E187" s="54"/>
      <c r="F187" s="91" t="str">
        <f t="shared" si="1"/>
        <v/>
      </c>
      <c r="G187" s="18"/>
      <c r="H187" s="18"/>
      <c r="I187" s="18"/>
      <c r="J187" s="18"/>
      <c r="K187" s="18"/>
      <c r="L187" s="62"/>
      <c r="M187" s="62"/>
      <c r="N187" s="18"/>
      <c r="O187" s="18"/>
      <c r="P187" s="68"/>
      <c r="Q187" s="68"/>
      <c r="R187" s="68"/>
      <c r="S187" s="68"/>
      <c r="T187" s="68"/>
      <c r="U187" s="62"/>
      <c r="V187" s="246"/>
      <c r="W187" s="247"/>
      <c r="X187" s="171"/>
      <c r="Y187" s="174"/>
      <c r="Z187" s="174"/>
      <c r="AA187" s="225"/>
      <c r="AB187" s="232"/>
      <c r="AC187" s="235"/>
      <c r="AD187" s="171"/>
      <c r="AE187" s="174"/>
      <c r="AF187" s="174"/>
      <c r="AG187" s="207"/>
      <c r="AH187" s="96"/>
      <c r="AI187" s="205"/>
      <c r="AJ187" s="17"/>
      <c r="AK187" s="17"/>
      <c r="AL187" s="17"/>
      <c r="AM187" s="17"/>
      <c r="AN187" s="17"/>
      <c r="AO187" s="17"/>
      <c r="AP187" s="17"/>
      <c r="AQ187" s="17"/>
      <c r="AR187" s="17"/>
      <c r="AS187" s="17"/>
      <c r="AT187" s="17"/>
      <c r="AU187" s="17"/>
      <c r="AV187" s="17"/>
      <c r="AW187" s="17"/>
      <c r="AX187" s="17"/>
      <c r="AY187" s="17"/>
      <c r="AZ187" s="17"/>
      <c r="BA187" s="17"/>
      <c r="BB187" s="17"/>
      <c r="BC187" s="17"/>
      <c r="BD187" s="17"/>
      <c r="BE187" s="17"/>
      <c r="BF187" s="17"/>
      <c r="BG187" s="17"/>
      <c r="BH187" s="137"/>
    </row>
    <row r="188" spans="2:60" ht="15" customHeight="1" thickBot="1" x14ac:dyDescent="0.4">
      <c r="B188" s="13">
        <v>115</v>
      </c>
      <c r="E188" s="54"/>
      <c r="F188" s="91" t="str">
        <f t="shared" si="1"/>
        <v/>
      </c>
      <c r="G188" s="18"/>
      <c r="H188" s="18"/>
      <c r="I188" s="18"/>
      <c r="J188" s="18"/>
      <c r="K188" s="18"/>
      <c r="L188" s="62"/>
      <c r="M188" s="62"/>
      <c r="N188" s="18"/>
      <c r="O188" s="18"/>
      <c r="P188" s="68"/>
      <c r="Q188" s="68"/>
      <c r="R188" s="68"/>
      <c r="S188" s="68"/>
      <c r="T188" s="68"/>
      <c r="U188" s="62"/>
      <c r="V188" s="246"/>
      <c r="W188" s="247"/>
      <c r="X188" s="171"/>
      <c r="Y188" s="174"/>
      <c r="Z188" s="174"/>
      <c r="AA188" s="225"/>
      <c r="AB188" s="232"/>
      <c r="AC188" s="235"/>
      <c r="AD188" s="171"/>
      <c r="AE188" s="174"/>
      <c r="AF188" s="174"/>
      <c r="AG188" s="207"/>
      <c r="AH188" s="96"/>
      <c r="AI188" s="205"/>
      <c r="AJ188" s="17"/>
      <c r="AK188" s="17"/>
      <c r="AL188" s="17"/>
      <c r="AM188" s="17"/>
      <c r="AN188" s="17"/>
      <c r="AO188" s="17"/>
      <c r="AP188" s="17"/>
      <c r="AQ188" s="17"/>
      <c r="AR188" s="17"/>
      <c r="AS188" s="17"/>
      <c r="AT188" s="17"/>
      <c r="AU188" s="17"/>
      <c r="AV188" s="17"/>
      <c r="AW188" s="17"/>
      <c r="AX188" s="17"/>
      <c r="AY188" s="17"/>
      <c r="AZ188" s="17"/>
      <c r="BA188" s="17"/>
      <c r="BB188" s="17"/>
      <c r="BC188" s="17"/>
      <c r="BD188" s="17"/>
      <c r="BE188" s="17"/>
      <c r="BF188" s="17"/>
      <c r="BG188" s="17"/>
      <c r="BH188" s="137"/>
    </row>
    <row r="189" spans="2:60" ht="15" customHeight="1" thickBot="1" x14ac:dyDescent="0.4">
      <c r="B189" s="13">
        <v>116</v>
      </c>
      <c r="E189" s="54"/>
      <c r="F189" s="91" t="str">
        <f t="shared" si="1"/>
        <v/>
      </c>
      <c r="G189" s="18"/>
      <c r="H189" s="18"/>
      <c r="I189" s="18"/>
      <c r="J189" s="18"/>
      <c r="K189" s="18"/>
      <c r="L189" s="62"/>
      <c r="M189" s="62"/>
      <c r="N189" s="18"/>
      <c r="O189" s="18"/>
      <c r="P189" s="68"/>
      <c r="Q189" s="68"/>
      <c r="R189" s="68"/>
      <c r="S189" s="68"/>
      <c r="T189" s="68"/>
      <c r="U189" s="62"/>
      <c r="V189" s="246"/>
      <c r="W189" s="247"/>
      <c r="X189" s="171"/>
      <c r="Y189" s="174"/>
      <c r="Z189" s="174"/>
      <c r="AA189" s="225"/>
      <c r="AB189" s="232"/>
      <c r="AC189" s="235"/>
      <c r="AD189" s="171"/>
      <c r="AE189" s="174"/>
      <c r="AF189" s="174"/>
      <c r="AG189" s="207"/>
      <c r="AH189" s="96"/>
      <c r="AI189" s="205"/>
      <c r="AJ189" s="17"/>
      <c r="AK189" s="17"/>
      <c r="AL189" s="17"/>
      <c r="AM189" s="17"/>
      <c r="AN189" s="17"/>
      <c r="AO189" s="17"/>
      <c r="AP189" s="17"/>
      <c r="AQ189" s="17"/>
      <c r="AR189" s="17"/>
      <c r="AS189" s="17"/>
      <c r="AT189" s="17"/>
      <c r="AU189" s="17"/>
      <c r="AV189" s="17"/>
      <c r="AW189" s="17"/>
      <c r="AX189" s="17"/>
      <c r="AY189" s="17"/>
      <c r="AZ189" s="17"/>
      <c r="BA189" s="17"/>
      <c r="BB189" s="17"/>
      <c r="BC189" s="17"/>
      <c r="BD189" s="17"/>
      <c r="BE189" s="17"/>
      <c r="BF189" s="17"/>
      <c r="BG189" s="17"/>
      <c r="BH189" s="137"/>
    </row>
    <row r="190" spans="2:60" ht="15" customHeight="1" thickBot="1" x14ac:dyDescent="0.4">
      <c r="B190" s="13">
        <v>117</v>
      </c>
      <c r="E190" s="54"/>
      <c r="F190" s="91" t="str">
        <f t="shared" si="1"/>
        <v/>
      </c>
      <c r="G190" s="18"/>
      <c r="H190" s="18"/>
      <c r="I190" s="18"/>
      <c r="J190" s="18"/>
      <c r="K190" s="18"/>
      <c r="L190" s="62"/>
      <c r="M190" s="62"/>
      <c r="N190" s="18"/>
      <c r="O190" s="18"/>
      <c r="P190" s="68"/>
      <c r="Q190" s="68"/>
      <c r="R190" s="68"/>
      <c r="S190" s="68"/>
      <c r="T190" s="68"/>
      <c r="U190" s="62"/>
      <c r="V190" s="246"/>
      <c r="W190" s="247"/>
      <c r="X190" s="171"/>
      <c r="Y190" s="174"/>
      <c r="Z190" s="174"/>
      <c r="AA190" s="225"/>
      <c r="AB190" s="232"/>
      <c r="AC190" s="235"/>
      <c r="AD190" s="171"/>
      <c r="AE190" s="174"/>
      <c r="AF190" s="174"/>
      <c r="AG190" s="207"/>
      <c r="AH190" s="96"/>
      <c r="AI190" s="205"/>
      <c r="AJ190" s="17"/>
      <c r="AK190" s="17"/>
      <c r="AL190" s="17"/>
      <c r="AM190" s="17"/>
      <c r="AN190" s="17"/>
      <c r="AO190" s="17"/>
      <c r="AP190" s="17"/>
      <c r="AQ190" s="17"/>
      <c r="AR190" s="17"/>
      <c r="AS190" s="17"/>
      <c r="AT190" s="17"/>
      <c r="AU190" s="17"/>
      <c r="AV190" s="17"/>
      <c r="AW190" s="17"/>
      <c r="AX190" s="17"/>
      <c r="AY190" s="17"/>
      <c r="AZ190" s="17"/>
      <c r="BA190" s="17"/>
      <c r="BB190" s="17"/>
      <c r="BC190" s="17"/>
      <c r="BD190" s="17"/>
      <c r="BE190" s="17"/>
      <c r="BF190" s="17"/>
      <c r="BG190" s="17"/>
      <c r="BH190" s="137"/>
    </row>
    <row r="191" spans="2:60" ht="15" customHeight="1" thickBot="1" x14ac:dyDescent="0.4">
      <c r="B191" s="13">
        <v>118</v>
      </c>
      <c r="E191" s="54"/>
      <c r="F191" s="91" t="str">
        <f t="shared" si="1"/>
        <v/>
      </c>
      <c r="G191" s="18"/>
      <c r="H191" s="18"/>
      <c r="I191" s="18"/>
      <c r="J191" s="18"/>
      <c r="K191" s="18"/>
      <c r="L191" s="62"/>
      <c r="M191" s="62"/>
      <c r="N191" s="18"/>
      <c r="O191" s="18"/>
      <c r="P191" s="68"/>
      <c r="Q191" s="68"/>
      <c r="R191" s="68"/>
      <c r="S191" s="68"/>
      <c r="T191" s="68"/>
      <c r="U191" s="62"/>
      <c r="V191" s="246"/>
      <c r="W191" s="247"/>
      <c r="X191" s="171"/>
      <c r="Y191" s="174"/>
      <c r="Z191" s="174"/>
      <c r="AA191" s="225"/>
      <c r="AB191" s="232"/>
      <c r="AC191" s="235"/>
      <c r="AD191" s="171"/>
      <c r="AE191" s="174"/>
      <c r="AF191" s="174"/>
      <c r="AG191" s="207"/>
      <c r="AH191" s="96"/>
      <c r="AI191" s="205"/>
      <c r="AJ191" s="17"/>
      <c r="AK191" s="17"/>
      <c r="AL191" s="17"/>
      <c r="AM191" s="17"/>
      <c r="AN191" s="17"/>
      <c r="AO191" s="17"/>
      <c r="AP191" s="17"/>
      <c r="AQ191" s="17"/>
      <c r="AR191" s="17"/>
      <c r="AS191" s="17"/>
      <c r="AT191" s="17"/>
      <c r="AU191" s="17"/>
      <c r="AV191" s="17"/>
      <c r="AW191" s="17"/>
      <c r="AX191" s="17"/>
      <c r="AY191" s="17"/>
      <c r="AZ191" s="17"/>
      <c r="BA191" s="17"/>
      <c r="BB191" s="17"/>
      <c r="BC191" s="17"/>
      <c r="BD191" s="17"/>
      <c r="BE191" s="17"/>
      <c r="BF191" s="17"/>
      <c r="BG191" s="17"/>
      <c r="BH191" s="137"/>
    </row>
    <row r="192" spans="2:60" ht="15" customHeight="1" thickBot="1" x14ac:dyDescent="0.4">
      <c r="B192" s="13">
        <v>119</v>
      </c>
      <c r="E192" s="54"/>
      <c r="F192" s="91" t="str">
        <f t="shared" si="1"/>
        <v/>
      </c>
      <c r="G192" s="18"/>
      <c r="H192" s="18"/>
      <c r="I192" s="18"/>
      <c r="J192" s="18"/>
      <c r="K192" s="18"/>
      <c r="L192" s="62"/>
      <c r="M192" s="62"/>
      <c r="N192" s="18"/>
      <c r="O192" s="18"/>
      <c r="P192" s="68"/>
      <c r="Q192" s="68"/>
      <c r="R192" s="68"/>
      <c r="S192" s="68"/>
      <c r="T192" s="68"/>
      <c r="U192" s="62"/>
      <c r="V192" s="246"/>
      <c r="W192" s="247"/>
      <c r="X192" s="171"/>
      <c r="Y192" s="174"/>
      <c r="Z192" s="174"/>
      <c r="AA192" s="225"/>
      <c r="AB192" s="232"/>
      <c r="AC192" s="235"/>
      <c r="AD192" s="171"/>
      <c r="AE192" s="174"/>
      <c r="AF192" s="174"/>
      <c r="AG192" s="207"/>
      <c r="AH192" s="96"/>
      <c r="AI192" s="205"/>
      <c r="AJ192" s="17"/>
      <c r="AK192" s="17"/>
      <c r="AL192" s="17"/>
      <c r="AM192" s="17"/>
      <c r="AN192" s="17"/>
      <c r="AO192" s="17"/>
      <c r="AP192" s="17"/>
      <c r="AQ192" s="17"/>
      <c r="AR192" s="17"/>
      <c r="AS192" s="17"/>
      <c r="AT192" s="17"/>
      <c r="AU192" s="17"/>
      <c r="AV192" s="17"/>
      <c r="AW192" s="17"/>
      <c r="AX192" s="17"/>
      <c r="AY192" s="17"/>
      <c r="AZ192" s="17"/>
      <c r="BA192" s="17"/>
      <c r="BB192" s="17"/>
      <c r="BC192" s="17"/>
      <c r="BD192" s="17"/>
      <c r="BE192" s="17"/>
      <c r="BF192" s="17"/>
      <c r="BG192" s="17"/>
      <c r="BH192" s="137"/>
    </row>
    <row r="193" spans="2:60" ht="15" customHeight="1" thickBot="1" x14ac:dyDescent="0.4">
      <c r="B193" s="13">
        <v>120</v>
      </c>
      <c r="E193" s="54"/>
      <c r="F193" s="91" t="str">
        <f t="shared" si="1"/>
        <v/>
      </c>
      <c r="G193" s="18"/>
      <c r="H193" s="18"/>
      <c r="I193" s="18"/>
      <c r="J193" s="18"/>
      <c r="K193" s="18"/>
      <c r="L193" s="62"/>
      <c r="M193" s="62"/>
      <c r="N193" s="18"/>
      <c r="O193" s="18"/>
      <c r="P193" s="68"/>
      <c r="Q193" s="68"/>
      <c r="R193" s="68"/>
      <c r="S193" s="68"/>
      <c r="T193" s="68"/>
      <c r="U193" s="62"/>
      <c r="V193" s="246"/>
      <c r="W193" s="247"/>
      <c r="X193" s="171"/>
      <c r="Y193" s="174"/>
      <c r="Z193" s="174"/>
      <c r="AA193" s="225"/>
      <c r="AB193" s="232"/>
      <c r="AC193" s="235"/>
      <c r="AD193" s="171"/>
      <c r="AE193" s="174"/>
      <c r="AF193" s="174"/>
      <c r="AG193" s="207"/>
      <c r="AH193" s="96"/>
      <c r="AI193" s="205"/>
      <c r="AJ193" s="17"/>
      <c r="AK193" s="17"/>
      <c r="AL193" s="17"/>
      <c r="AM193" s="17"/>
      <c r="AN193" s="17"/>
      <c r="AO193" s="17"/>
      <c r="AP193" s="17"/>
      <c r="AQ193" s="17"/>
      <c r="AR193" s="17"/>
      <c r="AS193" s="17"/>
      <c r="AT193" s="17"/>
      <c r="AU193" s="17"/>
      <c r="AV193" s="17"/>
      <c r="AW193" s="17"/>
      <c r="AX193" s="17"/>
      <c r="AY193" s="17"/>
      <c r="AZ193" s="17"/>
      <c r="BA193" s="17"/>
      <c r="BB193" s="17"/>
      <c r="BC193" s="17"/>
      <c r="BD193" s="17"/>
      <c r="BE193" s="17"/>
      <c r="BF193" s="17"/>
      <c r="BG193" s="17"/>
      <c r="BH193" s="137"/>
    </row>
    <row r="194" spans="2:60" ht="15" customHeight="1" thickBot="1" x14ac:dyDescent="0.4">
      <c r="B194" s="13">
        <v>121</v>
      </c>
      <c r="E194" s="54"/>
      <c r="F194" s="91" t="str">
        <f t="shared" si="1"/>
        <v/>
      </c>
      <c r="G194" s="18"/>
      <c r="H194" s="18"/>
      <c r="I194" s="18"/>
      <c r="J194" s="18"/>
      <c r="K194" s="18"/>
      <c r="L194" s="62"/>
      <c r="M194" s="62"/>
      <c r="N194" s="18"/>
      <c r="O194" s="18"/>
      <c r="P194" s="68"/>
      <c r="Q194" s="68"/>
      <c r="R194" s="68"/>
      <c r="S194" s="68"/>
      <c r="T194" s="68"/>
      <c r="U194" s="62"/>
      <c r="V194" s="246"/>
      <c r="W194" s="247"/>
      <c r="X194" s="171"/>
      <c r="Y194" s="174"/>
      <c r="Z194" s="174"/>
      <c r="AA194" s="225"/>
      <c r="AB194" s="232"/>
      <c r="AC194" s="235"/>
      <c r="AD194" s="171"/>
      <c r="AE194" s="174"/>
      <c r="AF194" s="174"/>
      <c r="AG194" s="207"/>
      <c r="AH194" s="96"/>
      <c r="AI194" s="205"/>
      <c r="AJ194" s="17"/>
      <c r="AK194" s="17"/>
      <c r="AL194" s="17"/>
      <c r="AM194" s="17"/>
      <c r="AN194" s="17"/>
      <c r="AO194" s="17"/>
      <c r="AP194" s="17"/>
      <c r="AQ194" s="17"/>
      <c r="AR194" s="17"/>
      <c r="AS194" s="17"/>
      <c r="AT194" s="17"/>
      <c r="AU194" s="17"/>
      <c r="AV194" s="17"/>
      <c r="AW194" s="17"/>
      <c r="AX194" s="17"/>
      <c r="AY194" s="17"/>
      <c r="AZ194" s="17"/>
      <c r="BA194" s="17"/>
      <c r="BB194" s="17"/>
      <c r="BC194" s="17"/>
      <c r="BD194" s="17"/>
      <c r="BE194" s="17"/>
      <c r="BF194" s="17"/>
      <c r="BG194" s="17"/>
      <c r="BH194" s="137"/>
    </row>
    <row r="195" spans="2:60" ht="15" customHeight="1" thickBot="1" x14ac:dyDescent="0.4">
      <c r="B195" s="13">
        <v>122</v>
      </c>
      <c r="E195" s="54"/>
      <c r="F195" s="91" t="str">
        <f t="shared" si="1"/>
        <v/>
      </c>
      <c r="G195" s="18"/>
      <c r="H195" s="18"/>
      <c r="I195" s="18"/>
      <c r="J195" s="18"/>
      <c r="K195" s="18"/>
      <c r="L195" s="62"/>
      <c r="M195" s="62"/>
      <c r="N195" s="18"/>
      <c r="O195" s="18"/>
      <c r="P195" s="68"/>
      <c r="Q195" s="68"/>
      <c r="R195" s="68"/>
      <c r="S195" s="68"/>
      <c r="T195" s="68"/>
      <c r="U195" s="62"/>
      <c r="V195" s="246"/>
      <c r="W195" s="247"/>
      <c r="X195" s="171"/>
      <c r="Y195" s="174"/>
      <c r="Z195" s="174"/>
      <c r="AA195" s="225"/>
      <c r="AB195" s="232"/>
      <c r="AC195" s="235"/>
      <c r="AD195" s="171"/>
      <c r="AE195" s="174"/>
      <c r="AF195" s="174"/>
      <c r="AG195" s="207"/>
      <c r="AH195" s="96"/>
      <c r="AI195" s="205"/>
      <c r="AJ195" s="17"/>
      <c r="AK195" s="17"/>
      <c r="AL195" s="17"/>
      <c r="AM195" s="17"/>
      <c r="AN195" s="17"/>
      <c r="AO195" s="17"/>
      <c r="AP195" s="17"/>
      <c r="AQ195" s="17"/>
      <c r="AR195" s="17"/>
      <c r="AS195" s="17"/>
      <c r="AT195" s="17"/>
      <c r="AU195" s="17"/>
      <c r="AV195" s="17"/>
      <c r="AW195" s="17"/>
      <c r="AX195" s="17"/>
      <c r="AY195" s="17"/>
      <c r="AZ195" s="17"/>
      <c r="BA195" s="17"/>
      <c r="BB195" s="17"/>
      <c r="BC195" s="17"/>
      <c r="BD195" s="17"/>
      <c r="BE195" s="17"/>
      <c r="BF195" s="17"/>
      <c r="BG195" s="17"/>
      <c r="BH195" s="137"/>
    </row>
    <row r="196" spans="2:60" ht="15" customHeight="1" thickBot="1" x14ac:dyDescent="0.4">
      <c r="B196" s="13">
        <v>123</v>
      </c>
      <c r="E196" s="54"/>
      <c r="F196" s="91" t="str">
        <f t="shared" si="1"/>
        <v/>
      </c>
      <c r="G196" s="18"/>
      <c r="H196" s="18"/>
      <c r="I196" s="18"/>
      <c r="J196" s="18"/>
      <c r="K196" s="18"/>
      <c r="L196" s="62"/>
      <c r="M196" s="62"/>
      <c r="N196" s="18"/>
      <c r="O196" s="18"/>
      <c r="P196" s="68"/>
      <c r="Q196" s="68"/>
      <c r="R196" s="68"/>
      <c r="S196" s="68"/>
      <c r="T196" s="68"/>
      <c r="U196" s="62"/>
      <c r="V196" s="246"/>
      <c r="W196" s="247"/>
      <c r="X196" s="171"/>
      <c r="Y196" s="174"/>
      <c r="Z196" s="174"/>
      <c r="AA196" s="225"/>
      <c r="AB196" s="232"/>
      <c r="AC196" s="235"/>
      <c r="AD196" s="171"/>
      <c r="AE196" s="174"/>
      <c r="AF196" s="174"/>
      <c r="AG196" s="207"/>
      <c r="AH196" s="96"/>
      <c r="AI196" s="205"/>
      <c r="AJ196" s="17"/>
      <c r="AK196" s="17"/>
      <c r="AL196" s="17"/>
      <c r="AM196" s="17"/>
      <c r="AN196" s="17"/>
      <c r="AO196" s="17"/>
      <c r="AP196" s="17"/>
      <c r="AQ196" s="17"/>
      <c r="AR196" s="17"/>
      <c r="AS196" s="17"/>
      <c r="AT196" s="17"/>
      <c r="AU196" s="17"/>
      <c r="AV196" s="17"/>
      <c r="AW196" s="17"/>
      <c r="AX196" s="17"/>
      <c r="AY196" s="17"/>
      <c r="AZ196" s="17"/>
      <c r="BA196" s="17"/>
      <c r="BB196" s="17"/>
      <c r="BC196" s="17"/>
      <c r="BD196" s="17"/>
      <c r="BE196" s="17"/>
      <c r="BF196" s="17"/>
      <c r="BG196" s="17"/>
      <c r="BH196" s="137"/>
    </row>
    <row r="197" spans="2:60" ht="15" customHeight="1" thickBot="1" x14ac:dyDescent="0.4">
      <c r="B197" s="13">
        <v>124</v>
      </c>
      <c r="E197" s="54"/>
      <c r="F197" s="91" t="str">
        <f t="shared" si="1"/>
        <v/>
      </c>
      <c r="G197" s="18"/>
      <c r="H197" s="18"/>
      <c r="I197" s="18"/>
      <c r="J197" s="18"/>
      <c r="K197" s="18"/>
      <c r="L197" s="62"/>
      <c r="M197" s="62"/>
      <c r="N197" s="18"/>
      <c r="O197" s="18"/>
      <c r="P197" s="68"/>
      <c r="Q197" s="68"/>
      <c r="R197" s="68"/>
      <c r="S197" s="68"/>
      <c r="T197" s="68"/>
      <c r="U197" s="62"/>
      <c r="V197" s="246"/>
      <c r="W197" s="247"/>
      <c r="X197" s="171"/>
      <c r="Y197" s="174"/>
      <c r="Z197" s="174"/>
      <c r="AA197" s="225"/>
      <c r="AB197" s="232"/>
      <c r="AC197" s="235"/>
      <c r="AD197" s="171"/>
      <c r="AE197" s="174"/>
      <c r="AF197" s="174"/>
      <c r="AG197" s="207"/>
      <c r="AH197" s="96"/>
      <c r="AI197" s="205"/>
      <c r="AJ197" s="17"/>
      <c r="AK197" s="17"/>
      <c r="AL197" s="17"/>
      <c r="AM197" s="17"/>
      <c r="AN197" s="17"/>
      <c r="AO197" s="17"/>
      <c r="AP197" s="17"/>
      <c r="AQ197" s="17"/>
      <c r="AR197" s="17"/>
      <c r="AS197" s="17"/>
      <c r="AT197" s="17"/>
      <c r="AU197" s="17"/>
      <c r="AV197" s="17"/>
      <c r="AW197" s="17"/>
      <c r="AX197" s="17"/>
      <c r="AY197" s="17"/>
      <c r="AZ197" s="17"/>
      <c r="BA197" s="17"/>
      <c r="BB197" s="17"/>
      <c r="BC197" s="17"/>
      <c r="BD197" s="17"/>
      <c r="BE197" s="17"/>
      <c r="BF197" s="17"/>
      <c r="BG197" s="17"/>
      <c r="BH197" s="137"/>
    </row>
    <row r="198" spans="2:60" ht="15" customHeight="1" thickBot="1" x14ac:dyDescent="0.4">
      <c r="B198" s="13">
        <v>125</v>
      </c>
      <c r="E198" s="54"/>
      <c r="F198" s="91" t="str">
        <f t="shared" si="1"/>
        <v/>
      </c>
      <c r="G198" s="18"/>
      <c r="H198" s="18"/>
      <c r="I198" s="18"/>
      <c r="J198" s="18"/>
      <c r="K198" s="18"/>
      <c r="L198" s="62"/>
      <c r="M198" s="62"/>
      <c r="N198" s="18"/>
      <c r="O198" s="18"/>
      <c r="P198" s="68"/>
      <c r="Q198" s="68"/>
      <c r="R198" s="68"/>
      <c r="S198" s="68"/>
      <c r="T198" s="68"/>
      <c r="U198" s="62"/>
      <c r="V198" s="246"/>
      <c r="W198" s="247"/>
      <c r="X198" s="171"/>
      <c r="Y198" s="174"/>
      <c r="Z198" s="174"/>
      <c r="AA198" s="225"/>
      <c r="AB198" s="232"/>
      <c r="AC198" s="235"/>
      <c r="AD198" s="171"/>
      <c r="AE198" s="174"/>
      <c r="AF198" s="174"/>
      <c r="AG198" s="207"/>
      <c r="AH198" s="96"/>
      <c r="AI198" s="205"/>
      <c r="AJ198" s="17"/>
      <c r="AK198" s="17"/>
      <c r="AL198" s="17"/>
      <c r="AM198" s="17"/>
      <c r="AN198" s="17"/>
      <c r="AO198" s="17"/>
      <c r="AP198" s="17"/>
      <c r="AQ198" s="17"/>
      <c r="AR198" s="17"/>
      <c r="AS198" s="17"/>
      <c r="AT198" s="17"/>
      <c r="AU198" s="17"/>
      <c r="AV198" s="17"/>
      <c r="AW198" s="17"/>
      <c r="AX198" s="17"/>
      <c r="AY198" s="17"/>
      <c r="AZ198" s="17"/>
      <c r="BA198" s="17"/>
      <c r="BB198" s="17"/>
      <c r="BC198" s="17"/>
      <c r="BD198" s="17"/>
      <c r="BE198" s="17"/>
      <c r="BF198" s="17"/>
      <c r="BG198" s="17"/>
      <c r="BH198" s="137"/>
    </row>
    <row r="199" spans="2:60" ht="15" customHeight="1" thickBot="1" x14ac:dyDescent="0.4">
      <c r="B199" s="13">
        <v>126</v>
      </c>
      <c r="E199" s="54"/>
      <c r="F199" s="91" t="str">
        <f t="shared" si="1"/>
        <v/>
      </c>
      <c r="G199" s="18"/>
      <c r="H199" s="18"/>
      <c r="I199" s="18"/>
      <c r="J199" s="18"/>
      <c r="K199" s="18"/>
      <c r="L199" s="62"/>
      <c r="M199" s="62"/>
      <c r="N199" s="18"/>
      <c r="O199" s="18"/>
      <c r="P199" s="68"/>
      <c r="Q199" s="68"/>
      <c r="R199" s="68"/>
      <c r="S199" s="68"/>
      <c r="T199" s="68"/>
      <c r="U199" s="62"/>
      <c r="V199" s="246"/>
      <c r="W199" s="247"/>
      <c r="X199" s="171"/>
      <c r="Y199" s="174"/>
      <c r="Z199" s="174"/>
      <c r="AA199" s="225"/>
      <c r="AB199" s="232"/>
      <c r="AC199" s="235"/>
      <c r="AD199" s="171"/>
      <c r="AE199" s="174"/>
      <c r="AF199" s="174"/>
      <c r="AG199" s="207"/>
      <c r="AH199" s="96"/>
      <c r="AI199" s="205"/>
      <c r="AJ199" s="17"/>
      <c r="AK199" s="17"/>
      <c r="AL199" s="17"/>
      <c r="AM199" s="17"/>
      <c r="AN199" s="17"/>
      <c r="AO199" s="17"/>
      <c r="AP199" s="17"/>
      <c r="AQ199" s="17"/>
      <c r="AR199" s="17"/>
      <c r="AS199" s="17"/>
      <c r="AT199" s="17"/>
      <c r="AU199" s="17"/>
      <c r="AV199" s="17"/>
      <c r="AW199" s="17"/>
      <c r="AX199" s="17"/>
      <c r="AY199" s="17"/>
      <c r="AZ199" s="17"/>
      <c r="BA199" s="17"/>
      <c r="BB199" s="17"/>
      <c r="BC199" s="17"/>
      <c r="BD199" s="17"/>
      <c r="BE199" s="17"/>
      <c r="BF199" s="17"/>
      <c r="BG199" s="17"/>
      <c r="BH199" s="137"/>
    </row>
    <row r="200" spans="2:60" ht="15" customHeight="1" thickBot="1" x14ac:dyDescent="0.4">
      <c r="B200" s="13">
        <v>127</v>
      </c>
      <c r="E200" s="54"/>
      <c r="F200" s="91" t="str">
        <f t="shared" si="1"/>
        <v/>
      </c>
      <c r="G200" s="18"/>
      <c r="H200" s="18"/>
      <c r="I200" s="18"/>
      <c r="J200" s="18"/>
      <c r="K200" s="18"/>
      <c r="L200" s="62"/>
      <c r="M200" s="62"/>
      <c r="N200" s="18"/>
      <c r="O200" s="18"/>
      <c r="P200" s="68"/>
      <c r="Q200" s="68"/>
      <c r="R200" s="68"/>
      <c r="S200" s="68"/>
      <c r="T200" s="68"/>
      <c r="U200" s="62"/>
      <c r="V200" s="246"/>
      <c r="W200" s="247"/>
      <c r="X200" s="171"/>
      <c r="Y200" s="174"/>
      <c r="Z200" s="174"/>
      <c r="AA200" s="225"/>
      <c r="AB200" s="232"/>
      <c r="AC200" s="235"/>
      <c r="AD200" s="171"/>
      <c r="AE200" s="174"/>
      <c r="AF200" s="174"/>
      <c r="AG200" s="207"/>
      <c r="AH200" s="96"/>
      <c r="AI200" s="205"/>
      <c r="AJ200" s="17"/>
      <c r="AK200" s="17"/>
      <c r="AL200" s="17"/>
      <c r="AM200" s="17"/>
      <c r="AN200" s="17"/>
      <c r="AO200" s="17"/>
      <c r="AP200" s="17"/>
      <c r="AQ200" s="17"/>
      <c r="AR200" s="17"/>
      <c r="AS200" s="17"/>
      <c r="AT200" s="17"/>
      <c r="AU200" s="17"/>
      <c r="AV200" s="17"/>
      <c r="AW200" s="17"/>
      <c r="AX200" s="17"/>
      <c r="AY200" s="17"/>
      <c r="AZ200" s="17"/>
      <c r="BA200" s="17"/>
      <c r="BB200" s="17"/>
      <c r="BC200" s="17"/>
      <c r="BD200" s="17"/>
      <c r="BE200" s="17"/>
      <c r="BF200" s="17"/>
      <c r="BG200" s="17"/>
      <c r="BH200" s="137"/>
    </row>
    <row r="201" spans="2:60" ht="15" customHeight="1" thickBot="1" x14ac:dyDescent="0.4">
      <c r="B201" s="13">
        <v>128</v>
      </c>
      <c r="E201" s="54"/>
      <c r="F201" s="91" t="str">
        <f t="shared" si="1"/>
        <v/>
      </c>
      <c r="G201" s="18"/>
      <c r="H201" s="18"/>
      <c r="I201" s="18"/>
      <c r="J201" s="18"/>
      <c r="K201" s="18"/>
      <c r="L201" s="62"/>
      <c r="M201" s="62"/>
      <c r="N201" s="18"/>
      <c r="O201" s="18"/>
      <c r="P201" s="68"/>
      <c r="Q201" s="68"/>
      <c r="R201" s="68"/>
      <c r="S201" s="68"/>
      <c r="T201" s="68"/>
      <c r="U201" s="62"/>
      <c r="V201" s="246"/>
      <c r="W201" s="247"/>
      <c r="X201" s="171"/>
      <c r="Y201" s="174"/>
      <c r="Z201" s="174"/>
      <c r="AA201" s="225"/>
      <c r="AB201" s="232"/>
      <c r="AC201" s="235"/>
      <c r="AD201" s="171"/>
      <c r="AE201" s="174"/>
      <c r="AF201" s="174"/>
      <c r="AG201" s="207"/>
      <c r="AH201" s="96"/>
      <c r="AI201" s="205"/>
      <c r="AJ201" s="17"/>
      <c r="AK201" s="17"/>
      <c r="AL201" s="17"/>
      <c r="AM201" s="17"/>
      <c r="AN201" s="17"/>
      <c r="AO201" s="17"/>
      <c r="AP201" s="17"/>
      <c r="AQ201" s="17"/>
      <c r="AR201" s="17"/>
      <c r="AS201" s="17"/>
      <c r="AT201" s="17"/>
      <c r="AU201" s="17"/>
      <c r="AV201" s="17"/>
      <c r="AW201" s="17"/>
      <c r="AX201" s="17"/>
      <c r="AY201" s="17"/>
      <c r="AZ201" s="17"/>
      <c r="BA201" s="17"/>
      <c r="BB201" s="17"/>
      <c r="BC201" s="17"/>
      <c r="BD201" s="17"/>
      <c r="BE201" s="17"/>
      <c r="BF201" s="17"/>
      <c r="BG201" s="17"/>
      <c r="BH201" s="137"/>
    </row>
    <row r="202" spans="2:60" ht="15" customHeight="1" thickBot="1" x14ac:dyDescent="0.4">
      <c r="B202" s="13">
        <v>129</v>
      </c>
      <c r="E202" s="54"/>
      <c r="F202" s="91" t="str">
        <f t="shared" si="1"/>
        <v/>
      </c>
      <c r="G202" s="18"/>
      <c r="H202" s="18"/>
      <c r="I202" s="18"/>
      <c r="J202" s="18"/>
      <c r="K202" s="18"/>
      <c r="L202" s="62"/>
      <c r="M202" s="62"/>
      <c r="N202" s="18"/>
      <c r="O202" s="18"/>
      <c r="P202" s="68"/>
      <c r="Q202" s="68"/>
      <c r="R202" s="68"/>
      <c r="S202" s="68"/>
      <c r="T202" s="68"/>
      <c r="U202" s="62"/>
      <c r="V202" s="246"/>
      <c r="W202" s="247"/>
      <c r="X202" s="171"/>
      <c r="Y202" s="174"/>
      <c r="Z202" s="174"/>
      <c r="AA202" s="225"/>
      <c r="AB202" s="232"/>
      <c r="AC202" s="235"/>
      <c r="AD202" s="171"/>
      <c r="AE202" s="174"/>
      <c r="AF202" s="174"/>
      <c r="AG202" s="207"/>
      <c r="AH202" s="96"/>
      <c r="AI202" s="205"/>
      <c r="AJ202" s="17"/>
      <c r="AK202" s="17"/>
      <c r="AL202" s="17"/>
      <c r="AM202" s="17"/>
      <c r="AN202" s="17"/>
      <c r="AO202" s="17"/>
      <c r="AP202" s="17"/>
      <c r="AQ202" s="17"/>
      <c r="AR202" s="17"/>
      <c r="AS202" s="17"/>
      <c r="AT202" s="17"/>
      <c r="AU202" s="17"/>
      <c r="AV202" s="17"/>
      <c r="AW202" s="17"/>
      <c r="AX202" s="17"/>
      <c r="AY202" s="17"/>
      <c r="AZ202" s="17"/>
      <c r="BA202" s="17"/>
      <c r="BB202" s="17"/>
      <c r="BC202" s="17"/>
      <c r="BD202" s="17"/>
      <c r="BE202" s="17"/>
      <c r="BF202" s="17"/>
      <c r="BG202" s="17"/>
      <c r="BH202" s="137"/>
    </row>
    <row r="203" spans="2:60" ht="15" customHeight="1" thickBot="1" x14ac:dyDescent="0.4">
      <c r="B203" s="13">
        <v>130</v>
      </c>
      <c r="E203" s="54"/>
      <c r="F203" s="91" t="str">
        <f t="shared" ref="F203:F266" si="2">IF(ISBLANK(E203),"",$I$67&amp;TEXT($I$68,"000000")&amp;TEXT(E203,"000000"))</f>
        <v/>
      </c>
      <c r="G203" s="18"/>
      <c r="H203" s="18"/>
      <c r="I203" s="18"/>
      <c r="J203" s="18"/>
      <c r="K203" s="18"/>
      <c r="L203" s="62"/>
      <c r="M203" s="62"/>
      <c r="N203" s="18"/>
      <c r="O203" s="18"/>
      <c r="P203" s="68"/>
      <c r="Q203" s="68"/>
      <c r="R203" s="68"/>
      <c r="S203" s="68"/>
      <c r="T203" s="68"/>
      <c r="U203" s="62"/>
      <c r="V203" s="246"/>
      <c r="W203" s="247"/>
      <c r="X203" s="171"/>
      <c r="Y203" s="174"/>
      <c r="Z203" s="174"/>
      <c r="AA203" s="225"/>
      <c r="AB203" s="232"/>
      <c r="AC203" s="235"/>
      <c r="AD203" s="171"/>
      <c r="AE203" s="174"/>
      <c r="AF203" s="174"/>
      <c r="AG203" s="207"/>
      <c r="AH203" s="96"/>
      <c r="AI203" s="205"/>
      <c r="AJ203" s="17"/>
      <c r="AK203" s="17"/>
      <c r="AL203" s="17"/>
      <c r="AM203" s="17"/>
      <c r="AN203" s="17"/>
      <c r="AO203" s="17"/>
      <c r="AP203" s="17"/>
      <c r="AQ203" s="17"/>
      <c r="AR203" s="17"/>
      <c r="AS203" s="17"/>
      <c r="AT203" s="17"/>
      <c r="AU203" s="17"/>
      <c r="AV203" s="17"/>
      <c r="AW203" s="17"/>
      <c r="AX203" s="17"/>
      <c r="AY203" s="17"/>
      <c r="AZ203" s="17"/>
      <c r="BA203" s="17"/>
      <c r="BB203" s="17"/>
      <c r="BC203" s="17"/>
      <c r="BD203" s="17"/>
      <c r="BE203" s="17"/>
      <c r="BF203" s="17"/>
      <c r="BG203" s="17"/>
      <c r="BH203" s="137"/>
    </row>
    <row r="204" spans="2:60" ht="15" customHeight="1" thickBot="1" x14ac:dyDescent="0.4">
      <c r="B204" s="13">
        <v>131</v>
      </c>
      <c r="E204" s="54"/>
      <c r="F204" s="91" t="str">
        <f t="shared" si="2"/>
        <v/>
      </c>
      <c r="G204" s="18"/>
      <c r="H204" s="18"/>
      <c r="I204" s="18"/>
      <c r="J204" s="18"/>
      <c r="K204" s="18"/>
      <c r="L204" s="62"/>
      <c r="M204" s="62"/>
      <c r="N204" s="18"/>
      <c r="O204" s="18"/>
      <c r="P204" s="68"/>
      <c r="Q204" s="68"/>
      <c r="R204" s="68"/>
      <c r="S204" s="68"/>
      <c r="T204" s="68"/>
      <c r="U204" s="62"/>
      <c r="V204" s="246"/>
      <c r="W204" s="247"/>
      <c r="X204" s="171"/>
      <c r="Y204" s="174"/>
      <c r="Z204" s="174"/>
      <c r="AA204" s="225"/>
      <c r="AB204" s="232"/>
      <c r="AC204" s="235"/>
      <c r="AD204" s="171"/>
      <c r="AE204" s="174"/>
      <c r="AF204" s="174"/>
      <c r="AG204" s="207"/>
      <c r="AH204" s="96"/>
      <c r="AI204" s="205"/>
      <c r="AJ204" s="17"/>
      <c r="AK204" s="17"/>
      <c r="AL204" s="17"/>
      <c r="AM204" s="17"/>
      <c r="AN204" s="17"/>
      <c r="AO204" s="17"/>
      <c r="AP204" s="17"/>
      <c r="AQ204" s="17"/>
      <c r="AR204" s="17"/>
      <c r="AS204" s="17"/>
      <c r="AT204" s="17"/>
      <c r="AU204" s="17"/>
      <c r="AV204" s="17"/>
      <c r="AW204" s="17"/>
      <c r="AX204" s="17"/>
      <c r="AY204" s="17"/>
      <c r="AZ204" s="17"/>
      <c r="BA204" s="17"/>
      <c r="BB204" s="17"/>
      <c r="BC204" s="17"/>
      <c r="BD204" s="17"/>
      <c r="BE204" s="17"/>
      <c r="BF204" s="17"/>
      <c r="BG204" s="17"/>
      <c r="BH204" s="137"/>
    </row>
    <row r="205" spans="2:60" ht="15" customHeight="1" thickBot="1" x14ac:dyDescent="0.4">
      <c r="B205" s="13">
        <v>132</v>
      </c>
      <c r="E205" s="54"/>
      <c r="F205" s="91" t="str">
        <f t="shared" si="2"/>
        <v/>
      </c>
      <c r="G205" s="18"/>
      <c r="H205" s="18"/>
      <c r="I205" s="18"/>
      <c r="J205" s="18"/>
      <c r="K205" s="18"/>
      <c r="L205" s="62"/>
      <c r="M205" s="62"/>
      <c r="N205" s="18"/>
      <c r="O205" s="18"/>
      <c r="P205" s="68"/>
      <c r="Q205" s="68"/>
      <c r="R205" s="68"/>
      <c r="S205" s="68"/>
      <c r="T205" s="68"/>
      <c r="U205" s="62"/>
      <c r="V205" s="246"/>
      <c r="W205" s="247"/>
      <c r="X205" s="171"/>
      <c r="Y205" s="174"/>
      <c r="Z205" s="174"/>
      <c r="AA205" s="225"/>
      <c r="AB205" s="232"/>
      <c r="AC205" s="235"/>
      <c r="AD205" s="171"/>
      <c r="AE205" s="174"/>
      <c r="AF205" s="174"/>
      <c r="AG205" s="207"/>
      <c r="AH205" s="96"/>
      <c r="AI205" s="205"/>
      <c r="AJ205" s="17"/>
      <c r="AK205" s="17"/>
      <c r="AL205" s="17"/>
      <c r="AM205" s="17"/>
      <c r="AN205" s="17"/>
      <c r="AO205" s="17"/>
      <c r="AP205" s="17"/>
      <c r="AQ205" s="17"/>
      <c r="AR205" s="17"/>
      <c r="AS205" s="17"/>
      <c r="AT205" s="17"/>
      <c r="AU205" s="17"/>
      <c r="AV205" s="17"/>
      <c r="AW205" s="17"/>
      <c r="AX205" s="17"/>
      <c r="AY205" s="17"/>
      <c r="AZ205" s="17"/>
      <c r="BA205" s="17"/>
      <c r="BB205" s="17"/>
      <c r="BC205" s="17"/>
      <c r="BD205" s="17"/>
      <c r="BE205" s="17"/>
      <c r="BF205" s="17"/>
      <c r="BG205" s="17"/>
      <c r="BH205" s="137"/>
    </row>
    <row r="206" spans="2:60" ht="15" customHeight="1" thickBot="1" x14ac:dyDescent="0.4">
      <c r="B206" s="13">
        <v>133</v>
      </c>
      <c r="E206" s="54"/>
      <c r="F206" s="91" t="str">
        <f t="shared" si="2"/>
        <v/>
      </c>
      <c r="G206" s="18"/>
      <c r="H206" s="18"/>
      <c r="I206" s="18"/>
      <c r="J206" s="18"/>
      <c r="K206" s="18"/>
      <c r="L206" s="62"/>
      <c r="M206" s="62"/>
      <c r="N206" s="18"/>
      <c r="O206" s="18"/>
      <c r="P206" s="68"/>
      <c r="Q206" s="68"/>
      <c r="R206" s="68"/>
      <c r="S206" s="68"/>
      <c r="T206" s="68"/>
      <c r="U206" s="62"/>
      <c r="V206" s="246"/>
      <c r="W206" s="247"/>
      <c r="X206" s="171"/>
      <c r="Y206" s="174"/>
      <c r="Z206" s="174"/>
      <c r="AA206" s="225"/>
      <c r="AB206" s="232"/>
      <c r="AC206" s="235"/>
      <c r="AD206" s="171"/>
      <c r="AE206" s="174"/>
      <c r="AF206" s="174"/>
      <c r="AG206" s="207"/>
      <c r="AH206" s="96"/>
      <c r="AI206" s="205"/>
      <c r="AJ206" s="17"/>
      <c r="AK206" s="17"/>
      <c r="AL206" s="17"/>
      <c r="AM206" s="17"/>
      <c r="AN206" s="17"/>
      <c r="AO206" s="17"/>
      <c r="AP206" s="17"/>
      <c r="AQ206" s="17"/>
      <c r="AR206" s="17"/>
      <c r="AS206" s="17"/>
      <c r="AT206" s="17"/>
      <c r="AU206" s="17"/>
      <c r="AV206" s="17"/>
      <c r="AW206" s="17"/>
      <c r="AX206" s="17"/>
      <c r="AY206" s="17"/>
      <c r="AZ206" s="17"/>
      <c r="BA206" s="17"/>
      <c r="BB206" s="17"/>
      <c r="BC206" s="17"/>
      <c r="BD206" s="17"/>
      <c r="BE206" s="17"/>
      <c r="BF206" s="17"/>
      <c r="BG206" s="17"/>
      <c r="BH206" s="137"/>
    </row>
    <row r="207" spans="2:60" ht="15" customHeight="1" thickBot="1" x14ac:dyDescent="0.4">
      <c r="B207" s="13">
        <v>134</v>
      </c>
      <c r="E207" s="54"/>
      <c r="F207" s="91" t="str">
        <f t="shared" si="2"/>
        <v/>
      </c>
      <c r="G207" s="18"/>
      <c r="H207" s="18"/>
      <c r="I207" s="18"/>
      <c r="J207" s="18"/>
      <c r="K207" s="18"/>
      <c r="L207" s="62"/>
      <c r="M207" s="62"/>
      <c r="N207" s="18"/>
      <c r="O207" s="18"/>
      <c r="P207" s="68"/>
      <c r="Q207" s="68"/>
      <c r="R207" s="68"/>
      <c r="S207" s="68"/>
      <c r="T207" s="68"/>
      <c r="U207" s="62"/>
      <c r="V207" s="246"/>
      <c r="W207" s="247"/>
      <c r="X207" s="171"/>
      <c r="Y207" s="174"/>
      <c r="Z207" s="174"/>
      <c r="AA207" s="225"/>
      <c r="AB207" s="232"/>
      <c r="AC207" s="235"/>
      <c r="AD207" s="171"/>
      <c r="AE207" s="174"/>
      <c r="AF207" s="174"/>
      <c r="AG207" s="207"/>
      <c r="AH207" s="96"/>
      <c r="AI207" s="205"/>
      <c r="AJ207" s="17"/>
      <c r="AK207" s="17"/>
      <c r="AL207" s="17"/>
      <c r="AM207" s="17"/>
      <c r="AN207" s="17"/>
      <c r="AO207" s="17"/>
      <c r="AP207" s="17"/>
      <c r="AQ207" s="17"/>
      <c r="AR207" s="17"/>
      <c r="AS207" s="17"/>
      <c r="AT207" s="17"/>
      <c r="AU207" s="17"/>
      <c r="AV207" s="17"/>
      <c r="AW207" s="17"/>
      <c r="AX207" s="17"/>
      <c r="AY207" s="17"/>
      <c r="AZ207" s="17"/>
      <c r="BA207" s="17"/>
      <c r="BB207" s="17"/>
      <c r="BC207" s="17"/>
      <c r="BD207" s="17"/>
      <c r="BE207" s="17"/>
      <c r="BF207" s="17"/>
      <c r="BG207" s="17"/>
      <c r="BH207" s="137"/>
    </row>
    <row r="208" spans="2:60" ht="15" customHeight="1" thickBot="1" x14ac:dyDescent="0.4">
      <c r="B208" s="13">
        <v>135</v>
      </c>
      <c r="E208" s="54"/>
      <c r="F208" s="91" t="str">
        <f t="shared" si="2"/>
        <v/>
      </c>
      <c r="G208" s="18"/>
      <c r="H208" s="18"/>
      <c r="I208" s="18"/>
      <c r="J208" s="18"/>
      <c r="K208" s="18"/>
      <c r="L208" s="62"/>
      <c r="M208" s="62"/>
      <c r="N208" s="18"/>
      <c r="O208" s="18"/>
      <c r="P208" s="68"/>
      <c r="Q208" s="68"/>
      <c r="R208" s="68"/>
      <c r="S208" s="68"/>
      <c r="T208" s="68"/>
      <c r="U208" s="62"/>
      <c r="V208" s="246"/>
      <c r="W208" s="247"/>
      <c r="X208" s="171"/>
      <c r="Y208" s="174"/>
      <c r="Z208" s="174"/>
      <c r="AA208" s="225"/>
      <c r="AB208" s="232"/>
      <c r="AC208" s="235"/>
      <c r="AD208" s="171"/>
      <c r="AE208" s="174"/>
      <c r="AF208" s="174"/>
      <c r="AG208" s="207"/>
      <c r="AH208" s="96"/>
      <c r="AI208" s="205"/>
      <c r="AJ208" s="17"/>
      <c r="AK208" s="17"/>
      <c r="AL208" s="17"/>
      <c r="AM208" s="17"/>
      <c r="AN208" s="17"/>
      <c r="AO208" s="17"/>
      <c r="AP208" s="17"/>
      <c r="AQ208" s="17"/>
      <c r="AR208" s="17"/>
      <c r="AS208" s="17"/>
      <c r="AT208" s="17"/>
      <c r="AU208" s="17"/>
      <c r="AV208" s="17"/>
      <c r="AW208" s="17"/>
      <c r="AX208" s="17"/>
      <c r="AY208" s="17"/>
      <c r="AZ208" s="17"/>
      <c r="BA208" s="17"/>
      <c r="BB208" s="17"/>
      <c r="BC208" s="17"/>
      <c r="BD208" s="17"/>
      <c r="BE208" s="17"/>
      <c r="BF208" s="17"/>
      <c r="BG208" s="17"/>
      <c r="BH208" s="137"/>
    </row>
    <row r="209" spans="2:60" ht="15" customHeight="1" thickBot="1" x14ac:dyDescent="0.4">
      <c r="B209" s="13">
        <v>136</v>
      </c>
      <c r="E209" s="54"/>
      <c r="F209" s="91" t="str">
        <f t="shared" si="2"/>
        <v/>
      </c>
      <c r="G209" s="18"/>
      <c r="H209" s="18"/>
      <c r="I209" s="18"/>
      <c r="J209" s="18"/>
      <c r="K209" s="18"/>
      <c r="L209" s="62"/>
      <c r="M209" s="62"/>
      <c r="N209" s="18"/>
      <c r="O209" s="18"/>
      <c r="P209" s="68"/>
      <c r="Q209" s="68"/>
      <c r="R209" s="68"/>
      <c r="S209" s="68"/>
      <c r="T209" s="68"/>
      <c r="U209" s="62"/>
      <c r="V209" s="246"/>
      <c r="W209" s="247"/>
      <c r="X209" s="171"/>
      <c r="Y209" s="174"/>
      <c r="Z209" s="174"/>
      <c r="AA209" s="225"/>
      <c r="AB209" s="232"/>
      <c r="AC209" s="235"/>
      <c r="AD209" s="171"/>
      <c r="AE209" s="174"/>
      <c r="AF209" s="174"/>
      <c r="AG209" s="207"/>
      <c r="AH209" s="96"/>
      <c r="AI209" s="205"/>
      <c r="AJ209" s="17"/>
      <c r="AK209" s="17"/>
      <c r="AL209" s="17"/>
      <c r="AM209" s="17"/>
      <c r="AN209" s="17"/>
      <c r="AO209" s="17"/>
      <c r="AP209" s="17"/>
      <c r="AQ209" s="17"/>
      <c r="AR209" s="17"/>
      <c r="AS209" s="17"/>
      <c r="AT209" s="17"/>
      <c r="AU209" s="17"/>
      <c r="AV209" s="17"/>
      <c r="AW209" s="17"/>
      <c r="AX209" s="17"/>
      <c r="AY209" s="17"/>
      <c r="AZ209" s="17"/>
      <c r="BA209" s="17"/>
      <c r="BB209" s="17"/>
      <c r="BC209" s="17"/>
      <c r="BD209" s="17"/>
      <c r="BE209" s="17"/>
      <c r="BF209" s="17"/>
      <c r="BG209" s="17"/>
      <c r="BH209" s="137"/>
    </row>
    <row r="210" spans="2:60" ht="15" customHeight="1" thickBot="1" x14ac:dyDescent="0.4">
      <c r="B210" s="13">
        <v>137</v>
      </c>
      <c r="E210" s="54"/>
      <c r="F210" s="91" t="str">
        <f t="shared" si="2"/>
        <v/>
      </c>
      <c r="G210" s="18"/>
      <c r="H210" s="18"/>
      <c r="I210" s="18"/>
      <c r="J210" s="18"/>
      <c r="K210" s="18"/>
      <c r="L210" s="62"/>
      <c r="M210" s="62"/>
      <c r="N210" s="18"/>
      <c r="O210" s="18"/>
      <c r="P210" s="68"/>
      <c r="Q210" s="68"/>
      <c r="R210" s="68"/>
      <c r="S210" s="68"/>
      <c r="T210" s="68"/>
      <c r="U210" s="62"/>
      <c r="V210" s="246"/>
      <c r="W210" s="247"/>
      <c r="X210" s="171"/>
      <c r="Y210" s="174"/>
      <c r="Z210" s="174"/>
      <c r="AA210" s="225"/>
      <c r="AB210" s="232"/>
      <c r="AC210" s="235"/>
      <c r="AD210" s="171"/>
      <c r="AE210" s="174"/>
      <c r="AF210" s="174"/>
      <c r="AG210" s="207"/>
      <c r="AH210" s="96"/>
      <c r="AI210" s="205"/>
      <c r="AJ210" s="17"/>
      <c r="AK210" s="17"/>
      <c r="AL210" s="17"/>
      <c r="AM210" s="17"/>
      <c r="AN210" s="17"/>
      <c r="AO210" s="17"/>
      <c r="AP210" s="17"/>
      <c r="AQ210" s="17"/>
      <c r="AR210" s="17"/>
      <c r="AS210" s="17"/>
      <c r="AT210" s="17"/>
      <c r="AU210" s="17"/>
      <c r="AV210" s="17"/>
      <c r="AW210" s="17"/>
      <c r="AX210" s="17"/>
      <c r="AY210" s="17"/>
      <c r="AZ210" s="17"/>
      <c r="BA210" s="17"/>
      <c r="BB210" s="17"/>
      <c r="BC210" s="17"/>
      <c r="BD210" s="17"/>
      <c r="BE210" s="17"/>
      <c r="BF210" s="17"/>
      <c r="BG210" s="17"/>
      <c r="BH210" s="137"/>
    </row>
    <row r="211" spans="2:60" ht="15" customHeight="1" thickBot="1" x14ac:dyDescent="0.4">
      <c r="B211" s="13">
        <v>138</v>
      </c>
      <c r="E211" s="54"/>
      <c r="F211" s="91" t="str">
        <f t="shared" si="2"/>
        <v/>
      </c>
      <c r="G211" s="18"/>
      <c r="H211" s="18"/>
      <c r="I211" s="18"/>
      <c r="J211" s="18"/>
      <c r="K211" s="18"/>
      <c r="L211" s="62"/>
      <c r="M211" s="62"/>
      <c r="N211" s="18"/>
      <c r="O211" s="18"/>
      <c r="P211" s="68"/>
      <c r="Q211" s="68"/>
      <c r="R211" s="68"/>
      <c r="S211" s="68"/>
      <c r="T211" s="68"/>
      <c r="U211" s="62"/>
      <c r="V211" s="246"/>
      <c r="W211" s="247"/>
      <c r="X211" s="171"/>
      <c r="Y211" s="174"/>
      <c r="Z211" s="174"/>
      <c r="AA211" s="225"/>
      <c r="AB211" s="232"/>
      <c r="AC211" s="235"/>
      <c r="AD211" s="171"/>
      <c r="AE211" s="174"/>
      <c r="AF211" s="174"/>
      <c r="AG211" s="207"/>
      <c r="AH211" s="96"/>
      <c r="AI211" s="205"/>
      <c r="AJ211" s="17"/>
      <c r="AK211" s="17"/>
      <c r="AL211" s="17"/>
      <c r="AM211" s="17"/>
      <c r="AN211" s="17"/>
      <c r="AO211" s="17"/>
      <c r="AP211" s="17"/>
      <c r="AQ211" s="17"/>
      <c r="AR211" s="17"/>
      <c r="AS211" s="17"/>
      <c r="AT211" s="17"/>
      <c r="AU211" s="17"/>
      <c r="AV211" s="17"/>
      <c r="AW211" s="17"/>
      <c r="AX211" s="17"/>
      <c r="AY211" s="17"/>
      <c r="AZ211" s="17"/>
      <c r="BA211" s="17"/>
      <c r="BB211" s="17"/>
      <c r="BC211" s="17"/>
      <c r="BD211" s="17"/>
      <c r="BE211" s="17"/>
      <c r="BF211" s="17"/>
      <c r="BG211" s="17"/>
      <c r="BH211" s="137"/>
    </row>
    <row r="212" spans="2:60" ht="15" customHeight="1" thickBot="1" x14ac:dyDescent="0.4">
      <c r="B212" s="13">
        <v>139</v>
      </c>
      <c r="E212" s="54"/>
      <c r="F212" s="91" t="str">
        <f t="shared" si="2"/>
        <v/>
      </c>
      <c r="G212" s="18"/>
      <c r="H212" s="18"/>
      <c r="I212" s="18"/>
      <c r="J212" s="18"/>
      <c r="K212" s="18"/>
      <c r="L212" s="62"/>
      <c r="M212" s="62"/>
      <c r="N212" s="18"/>
      <c r="O212" s="18"/>
      <c r="P212" s="68"/>
      <c r="Q212" s="68"/>
      <c r="R212" s="68"/>
      <c r="S212" s="68"/>
      <c r="T212" s="68"/>
      <c r="U212" s="62"/>
      <c r="V212" s="246"/>
      <c r="W212" s="247"/>
      <c r="X212" s="171"/>
      <c r="Y212" s="174"/>
      <c r="Z212" s="174"/>
      <c r="AA212" s="225"/>
      <c r="AB212" s="232"/>
      <c r="AC212" s="235"/>
      <c r="AD212" s="171"/>
      <c r="AE212" s="174"/>
      <c r="AF212" s="174"/>
      <c r="AG212" s="207"/>
      <c r="AH212" s="96"/>
      <c r="AI212" s="205"/>
      <c r="AJ212" s="17"/>
      <c r="AK212" s="17"/>
      <c r="AL212" s="17"/>
      <c r="AM212" s="17"/>
      <c r="AN212" s="17"/>
      <c r="AO212" s="17"/>
      <c r="AP212" s="17"/>
      <c r="AQ212" s="17"/>
      <c r="AR212" s="17"/>
      <c r="AS212" s="17"/>
      <c r="AT212" s="17"/>
      <c r="AU212" s="17"/>
      <c r="AV212" s="17"/>
      <c r="AW212" s="17"/>
      <c r="AX212" s="17"/>
      <c r="AY212" s="17"/>
      <c r="AZ212" s="17"/>
      <c r="BA212" s="17"/>
      <c r="BB212" s="17"/>
      <c r="BC212" s="17"/>
      <c r="BD212" s="17"/>
      <c r="BE212" s="17"/>
      <c r="BF212" s="17"/>
      <c r="BG212" s="17"/>
      <c r="BH212" s="137"/>
    </row>
    <row r="213" spans="2:60" ht="15" customHeight="1" thickBot="1" x14ac:dyDescent="0.4">
      <c r="B213" s="13">
        <v>140</v>
      </c>
      <c r="E213" s="54"/>
      <c r="F213" s="91" t="str">
        <f t="shared" si="2"/>
        <v/>
      </c>
      <c r="G213" s="18"/>
      <c r="H213" s="18"/>
      <c r="I213" s="18"/>
      <c r="J213" s="18"/>
      <c r="K213" s="18"/>
      <c r="L213" s="62"/>
      <c r="M213" s="62"/>
      <c r="N213" s="18"/>
      <c r="O213" s="18"/>
      <c r="P213" s="68"/>
      <c r="Q213" s="68"/>
      <c r="R213" s="68"/>
      <c r="S213" s="68"/>
      <c r="T213" s="68"/>
      <c r="U213" s="62"/>
      <c r="V213" s="246"/>
      <c r="W213" s="247"/>
      <c r="X213" s="171"/>
      <c r="Y213" s="174"/>
      <c r="Z213" s="174"/>
      <c r="AA213" s="225"/>
      <c r="AB213" s="232"/>
      <c r="AC213" s="235"/>
      <c r="AD213" s="171"/>
      <c r="AE213" s="174"/>
      <c r="AF213" s="174"/>
      <c r="AG213" s="207"/>
      <c r="AH213" s="96"/>
      <c r="AI213" s="205"/>
      <c r="AJ213" s="17"/>
      <c r="AK213" s="17"/>
      <c r="AL213" s="17"/>
      <c r="AM213" s="17"/>
      <c r="AN213" s="17"/>
      <c r="AO213" s="17"/>
      <c r="AP213" s="17"/>
      <c r="AQ213" s="17"/>
      <c r="AR213" s="17"/>
      <c r="AS213" s="17"/>
      <c r="AT213" s="17"/>
      <c r="AU213" s="17"/>
      <c r="AV213" s="17"/>
      <c r="AW213" s="17"/>
      <c r="AX213" s="17"/>
      <c r="AY213" s="17"/>
      <c r="AZ213" s="17"/>
      <c r="BA213" s="17"/>
      <c r="BB213" s="17"/>
      <c r="BC213" s="17"/>
      <c r="BD213" s="17"/>
      <c r="BE213" s="17"/>
      <c r="BF213" s="17"/>
      <c r="BG213" s="17"/>
      <c r="BH213" s="137"/>
    </row>
    <row r="214" spans="2:60" ht="15" customHeight="1" thickBot="1" x14ac:dyDescent="0.4">
      <c r="B214" s="13">
        <v>141</v>
      </c>
      <c r="E214" s="54"/>
      <c r="F214" s="91" t="str">
        <f t="shared" si="2"/>
        <v/>
      </c>
      <c r="G214" s="18"/>
      <c r="H214" s="18"/>
      <c r="I214" s="18"/>
      <c r="J214" s="18"/>
      <c r="K214" s="18"/>
      <c r="L214" s="62"/>
      <c r="M214" s="62"/>
      <c r="N214" s="18"/>
      <c r="O214" s="18"/>
      <c r="P214" s="68"/>
      <c r="Q214" s="68"/>
      <c r="R214" s="68"/>
      <c r="S214" s="68"/>
      <c r="T214" s="68"/>
      <c r="U214" s="62"/>
      <c r="V214" s="246"/>
      <c r="W214" s="247"/>
      <c r="X214" s="171"/>
      <c r="Y214" s="174"/>
      <c r="Z214" s="174"/>
      <c r="AA214" s="225"/>
      <c r="AB214" s="232"/>
      <c r="AC214" s="235"/>
      <c r="AD214" s="171"/>
      <c r="AE214" s="174"/>
      <c r="AF214" s="174"/>
      <c r="AG214" s="207"/>
      <c r="AH214" s="96"/>
      <c r="AI214" s="205"/>
      <c r="AJ214" s="17"/>
      <c r="AK214" s="17"/>
      <c r="AL214" s="17"/>
      <c r="AM214" s="17"/>
      <c r="AN214" s="17"/>
      <c r="AO214" s="17"/>
      <c r="AP214" s="17"/>
      <c r="AQ214" s="17"/>
      <c r="AR214" s="17"/>
      <c r="AS214" s="17"/>
      <c r="AT214" s="17"/>
      <c r="AU214" s="17"/>
      <c r="AV214" s="17"/>
      <c r="AW214" s="17"/>
      <c r="AX214" s="17"/>
      <c r="AY214" s="17"/>
      <c r="AZ214" s="17"/>
      <c r="BA214" s="17"/>
      <c r="BB214" s="17"/>
      <c r="BC214" s="17"/>
      <c r="BD214" s="17"/>
      <c r="BE214" s="17"/>
      <c r="BF214" s="17"/>
      <c r="BG214" s="17"/>
      <c r="BH214" s="137"/>
    </row>
    <row r="215" spans="2:60" ht="15" customHeight="1" thickBot="1" x14ac:dyDescent="0.4">
      <c r="B215" s="13">
        <v>142</v>
      </c>
      <c r="E215" s="54"/>
      <c r="F215" s="91" t="str">
        <f t="shared" si="2"/>
        <v/>
      </c>
      <c r="G215" s="18"/>
      <c r="H215" s="18"/>
      <c r="I215" s="18"/>
      <c r="J215" s="18"/>
      <c r="K215" s="18"/>
      <c r="L215" s="62"/>
      <c r="M215" s="62"/>
      <c r="N215" s="18"/>
      <c r="O215" s="18"/>
      <c r="P215" s="68"/>
      <c r="Q215" s="68"/>
      <c r="R215" s="68"/>
      <c r="S215" s="68"/>
      <c r="T215" s="68"/>
      <c r="U215" s="62"/>
      <c r="V215" s="246"/>
      <c r="W215" s="247"/>
      <c r="X215" s="171"/>
      <c r="Y215" s="174"/>
      <c r="Z215" s="174"/>
      <c r="AA215" s="225"/>
      <c r="AB215" s="232"/>
      <c r="AC215" s="235"/>
      <c r="AD215" s="171"/>
      <c r="AE215" s="174"/>
      <c r="AF215" s="174"/>
      <c r="AG215" s="207"/>
      <c r="AH215" s="96"/>
      <c r="AI215" s="205"/>
      <c r="AJ215" s="17"/>
      <c r="AK215" s="17"/>
      <c r="AL215" s="17"/>
      <c r="AM215" s="17"/>
      <c r="AN215" s="17"/>
      <c r="AO215" s="17"/>
      <c r="AP215" s="17"/>
      <c r="AQ215" s="17"/>
      <c r="AR215" s="17"/>
      <c r="AS215" s="17"/>
      <c r="AT215" s="17"/>
      <c r="AU215" s="17"/>
      <c r="AV215" s="17"/>
      <c r="AW215" s="17"/>
      <c r="AX215" s="17"/>
      <c r="AY215" s="17"/>
      <c r="AZ215" s="17"/>
      <c r="BA215" s="17"/>
      <c r="BB215" s="17"/>
      <c r="BC215" s="17"/>
      <c r="BD215" s="17"/>
      <c r="BE215" s="17"/>
      <c r="BF215" s="17"/>
      <c r="BG215" s="17"/>
      <c r="BH215" s="137"/>
    </row>
    <row r="216" spans="2:60" ht="15" customHeight="1" thickBot="1" x14ac:dyDescent="0.4">
      <c r="B216" s="13">
        <v>143</v>
      </c>
      <c r="E216" s="54"/>
      <c r="F216" s="91" t="str">
        <f t="shared" si="2"/>
        <v/>
      </c>
      <c r="G216" s="18"/>
      <c r="H216" s="18"/>
      <c r="I216" s="18"/>
      <c r="J216" s="18"/>
      <c r="K216" s="18"/>
      <c r="L216" s="62"/>
      <c r="M216" s="62"/>
      <c r="N216" s="18"/>
      <c r="O216" s="18"/>
      <c r="P216" s="68"/>
      <c r="Q216" s="68"/>
      <c r="R216" s="68"/>
      <c r="S216" s="68"/>
      <c r="T216" s="68"/>
      <c r="U216" s="62"/>
      <c r="V216" s="246"/>
      <c r="W216" s="247"/>
      <c r="X216" s="171"/>
      <c r="Y216" s="174"/>
      <c r="Z216" s="174"/>
      <c r="AA216" s="225"/>
      <c r="AB216" s="232"/>
      <c r="AC216" s="235"/>
      <c r="AD216" s="171"/>
      <c r="AE216" s="174"/>
      <c r="AF216" s="174"/>
      <c r="AG216" s="207"/>
      <c r="AH216" s="96"/>
      <c r="AI216" s="205"/>
      <c r="AJ216" s="17"/>
      <c r="AK216" s="17"/>
      <c r="AL216" s="17"/>
      <c r="AM216" s="17"/>
      <c r="AN216" s="17"/>
      <c r="AO216" s="17"/>
      <c r="AP216" s="17"/>
      <c r="AQ216" s="17"/>
      <c r="AR216" s="17"/>
      <c r="AS216" s="17"/>
      <c r="AT216" s="17"/>
      <c r="AU216" s="17"/>
      <c r="AV216" s="17"/>
      <c r="AW216" s="17"/>
      <c r="AX216" s="17"/>
      <c r="AY216" s="17"/>
      <c r="AZ216" s="17"/>
      <c r="BA216" s="17"/>
      <c r="BB216" s="17"/>
      <c r="BC216" s="17"/>
      <c r="BD216" s="17"/>
      <c r="BE216" s="17"/>
      <c r="BF216" s="17"/>
      <c r="BG216" s="17"/>
      <c r="BH216" s="137"/>
    </row>
    <row r="217" spans="2:60" ht="15" customHeight="1" thickBot="1" x14ac:dyDescent="0.4">
      <c r="B217" s="13">
        <v>144</v>
      </c>
      <c r="E217" s="54"/>
      <c r="F217" s="91" t="str">
        <f t="shared" si="2"/>
        <v/>
      </c>
      <c r="G217" s="18"/>
      <c r="H217" s="18"/>
      <c r="I217" s="18"/>
      <c r="J217" s="18"/>
      <c r="K217" s="18"/>
      <c r="L217" s="62"/>
      <c r="M217" s="62"/>
      <c r="N217" s="18"/>
      <c r="O217" s="18"/>
      <c r="P217" s="68"/>
      <c r="Q217" s="68"/>
      <c r="R217" s="68"/>
      <c r="S217" s="68"/>
      <c r="T217" s="68"/>
      <c r="U217" s="62"/>
      <c r="V217" s="246"/>
      <c r="W217" s="247"/>
      <c r="X217" s="171"/>
      <c r="Y217" s="174"/>
      <c r="Z217" s="174"/>
      <c r="AA217" s="225"/>
      <c r="AB217" s="232"/>
      <c r="AC217" s="235"/>
      <c r="AD217" s="171"/>
      <c r="AE217" s="174"/>
      <c r="AF217" s="174"/>
      <c r="AG217" s="207"/>
      <c r="AH217" s="96"/>
      <c r="AI217" s="205"/>
      <c r="AJ217" s="17"/>
      <c r="AK217" s="17"/>
      <c r="AL217" s="17"/>
      <c r="AM217" s="17"/>
      <c r="AN217" s="17"/>
      <c r="AO217" s="17"/>
      <c r="AP217" s="17"/>
      <c r="AQ217" s="17"/>
      <c r="AR217" s="17"/>
      <c r="AS217" s="17"/>
      <c r="AT217" s="17"/>
      <c r="AU217" s="17"/>
      <c r="AV217" s="17"/>
      <c r="AW217" s="17"/>
      <c r="AX217" s="17"/>
      <c r="AY217" s="17"/>
      <c r="AZ217" s="17"/>
      <c r="BA217" s="17"/>
      <c r="BB217" s="17"/>
      <c r="BC217" s="17"/>
      <c r="BD217" s="17"/>
      <c r="BE217" s="17"/>
      <c r="BF217" s="17"/>
      <c r="BG217" s="17"/>
      <c r="BH217" s="137"/>
    </row>
    <row r="218" spans="2:60" ht="15" customHeight="1" thickBot="1" x14ac:dyDescent="0.4">
      <c r="B218" s="13">
        <v>145</v>
      </c>
      <c r="E218" s="54"/>
      <c r="F218" s="91" t="str">
        <f t="shared" si="2"/>
        <v/>
      </c>
      <c r="G218" s="18"/>
      <c r="H218" s="18"/>
      <c r="I218" s="18"/>
      <c r="J218" s="18"/>
      <c r="K218" s="18"/>
      <c r="L218" s="62"/>
      <c r="M218" s="62"/>
      <c r="N218" s="18"/>
      <c r="O218" s="18"/>
      <c r="P218" s="68"/>
      <c r="Q218" s="68"/>
      <c r="R218" s="68"/>
      <c r="S218" s="68"/>
      <c r="T218" s="68"/>
      <c r="U218" s="62"/>
      <c r="V218" s="246"/>
      <c r="W218" s="247"/>
      <c r="X218" s="171"/>
      <c r="Y218" s="174"/>
      <c r="Z218" s="174"/>
      <c r="AA218" s="225"/>
      <c r="AB218" s="232"/>
      <c r="AC218" s="235"/>
      <c r="AD218" s="171"/>
      <c r="AE218" s="174"/>
      <c r="AF218" s="174"/>
      <c r="AG218" s="207"/>
      <c r="AH218" s="96"/>
      <c r="AI218" s="205"/>
      <c r="AJ218" s="17"/>
      <c r="AK218" s="17"/>
      <c r="AL218" s="17"/>
      <c r="AM218" s="17"/>
      <c r="AN218" s="17"/>
      <c r="AO218" s="17"/>
      <c r="AP218" s="17"/>
      <c r="AQ218" s="17"/>
      <c r="AR218" s="17"/>
      <c r="AS218" s="17"/>
      <c r="AT218" s="17"/>
      <c r="AU218" s="17"/>
      <c r="AV218" s="17"/>
      <c r="AW218" s="17"/>
      <c r="AX218" s="17"/>
      <c r="AY218" s="17"/>
      <c r="AZ218" s="17"/>
      <c r="BA218" s="17"/>
      <c r="BB218" s="17"/>
      <c r="BC218" s="17"/>
      <c r="BD218" s="17"/>
      <c r="BE218" s="17"/>
      <c r="BF218" s="17"/>
      <c r="BG218" s="17"/>
      <c r="BH218" s="137"/>
    </row>
    <row r="219" spans="2:60" ht="15" customHeight="1" thickBot="1" x14ac:dyDescent="0.4">
      <c r="B219" s="13">
        <v>146</v>
      </c>
      <c r="E219" s="54"/>
      <c r="F219" s="91" t="str">
        <f t="shared" si="2"/>
        <v/>
      </c>
      <c r="G219" s="18"/>
      <c r="H219" s="18"/>
      <c r="I219" s="18"/>
      <c r="J219" s="18"/>
      <c r="K219" s="18"/>
      <c r="L219" s="62"/>
      <c r="M219" s="62"/>
      <c r="N219" s="18"/>
      <c r="O219" s="18"/>
      <c r="P219" s="68"/>
      <c r="Q219" s="68"/>
      <c r="R219" s="68"/>
      <c r="S219" s="68"/>
      <c r="T219" s="68"/>
      <c r="U219" s="62"/>
      <c r="V219" s="246"/>
      <c r="W219" s="247"/>
      <c r="X219" s="171"/>
      <c r="Y219" s="174"/>
      <c r="Z219" s="174"/>
      <c r="AA219" s="225"/>
      <c r="AB219" s="232"/>
      <c r="AC219" s="235"/>
      <c r="AD219" s="171"/>
      <c r="AE219" s="174"/>
      <c r="AF219" s="174"/>
      <c r="AG219" s="207"/>
      <c r="AH219" s="96"/>
      <c r="AI219" s="205"/>
      <c r="AJ219" s="17"/>
      <c r="AK219" s="17"/>
      <c r="AL219" s="17"/>
      <c r="AM219" s="17"/>
      <c r="AN219" s="17"/>
      <c r="AO219" s="17"/>
      <c r="AP219" s="17"/>
      <c r="AQ219" s="17"/>
      <c r="AR219" s="17"/>
      <c r="AS219" s="17"/>
      <c r="AT219" s="17"/>
      <c r="AU219" s="17"/>
      <c r="AV219" s="17"/>
      <c r="AW219" s="17"/>
      <c r="AX219" s="17"/>
      <c r="AY219" s="17"/>
      <c r="AZ219" s="17"/>
      <c r="BA219" s="17"/>
      <c r="BB219" s="17"/>
      <c r="BC219" s="17"/>
      <c r="BD219" s="17"/>
      <c r="BE219" s="17"/>
      <c r="BF219" s="17"/>
      <c r="BG219" s="17"/>
      <c r="BH219" s="137"/>
    </row>
    <row r="220" spans="2:60" ht="15" customHeight="1" thickBot="1" x14ac:dyDescent="0.4">
      <c r="B220" s="13">
        <v>147</v>
      </c>
      <c r="E220" s="54"/>
      <c r="F220" s="91" t="str">
        <f t="shared" si="2"/>
        <v/>
      </c>
      <c r="G220" s="18"/>
      <c r="H220" s="18"/>
      <c r="I220" s="18"/>
      <c r="J220" s="18"/>
      <c r="K220" s="18"/>
      <c r="L220" s="62"/>
      <c r="M220" s="62"/>
      <c r="N220" s="18"/>
      <c r="O220" s="18"/>
      <c r="P220" s="68"/>
      <c r="Q220" s="68"/>
      <c r="R220" s="68"/>
      <c r="S220" s="68"/>
      <c r="T220" s="68"/>
      <c r="U220" s="62"/>
      <c r="V220" s="246"/>
      <c r="W220" s="247"/>
      <c r="X220" s="171"/>
      <c r="Y220" s="174"/>
      <c r="Z220" s="174"/>
      <c r="AA220" s="225"/>
      <c r="AB220" s="232"/>
      <c r="AC220" s="235"/>
      <c r="AD220" s="171"/>
      <c r="AE220" s="174"/>
      <c r="AF220" s="174"/>
      <c r="AG220" s="207"/>
      <c r="AH220" s="96"/>
      <c r="AI220" s="205"/>
      <c r="AJ220" s="17"/>
      <c r="AK220" s="17"/>
      <c r="AL220" s="17"/>
      <c r="AM220" s="17"/>
      <c r="AN220" s="17"/>
      <c r="AO220" s="17"/>
      <c r="AP220" s="17"/>
      <c r="AQ220" s="17"/>
      <c r="AR220" s="17"/>
      <c r="AS220" s="17"/>
      <c r="AT220" s="17"/>
      <c r="AU220" s="17"/>
      <c r="AV220" s="17"/>
      <c r="AW220" s="17"/>
      <c r="AX220" s="17"/>
      <c r="AY220" s="17"/>
      <c r="AZ220" s="17"/>
      <c r="BA220" s="17"/>
      <c r="BB220" s="17"/>
      <c r="BC220" s="17"/>
      <c r="BD220" s="17"/>
      <c r="BE220" s="17"/>
      <c r="BF220" s="17"/>
      <c r="BG220" s="17"/>
      <c r="BH220" s="137"/>
    </row>
    <row r="221" spans="2:60" ht="15" customHeight="1" thickBot="1" x14ac:dyDescent="0.4">
      <c r="B221" s="13">
        <v>148</v>
      </c>
      <c r="E221" s="54"/>
      <c r="F221" s="91" t="str">
        <f t="shared" si="2"/>
        <v/>
      </c>
      <c r="G221" s="18"/>
      <c r="H221" s="18"/>
      <c r="I221" s="18"/>
      <c r="J221" s="18"/>
      <c r="K221" s="18"/>
      <c r="L221" s="62"/>
      <c r="M221" s="62"/>
      <c r="N221" s="18"/>
      <c r="O221" s="18"/>
      <c r="P221" s="68"/>
      <c r="Q221" s="68"/>
      <c r="R221" s="68"/>
      <c r="S221" s="68"/>
      <c r="T221" s="68"/>
      <c r="U221" s="62"/>
      <c r="V221" s="246"/>
      <c r="W221" s="247"/>
      <c r="X221" s="171"/>
      <c r="Y221" s="174"/>
      <c r="Z221" s="174"/>
      <c r="AA221" s="225"/>
      <c r="AB221" s="232"/>
      <c r="AC221" s="235"/>
      <c r="AD221" s="171"/>
      <c r="AE221" s="174"/>
      <c r="AF221" s="174"/>
      <c r="AG221" s="207"/>
      <c r="AH221" s="96"/>
      <c r="AI221" s="205"/>
      <c r="AJ221" s="17"/>
      <c r="AK221" s="17"/>
      <c r="AL221" s="17"/>
      <c r="AM221" s="17"/>
      <c r="AN221" s="17"/>
      <c r="AO221" s="17"/>
      <c r="AP221" s="17"/>
      <c r="AQ221" s="17"/>
      <c r="AR221" s="17"/>
      <c r="AS221" s="17"/>
      <c r="AT221" s="17"/>
      <c r="AU221" s="17"/>
      <c r="AV221" s="17"/>
      <c r="AW221" s="17"/>
      <c r="AX221" s="17"/>
      <c r="AY221" s="17"/>
      <c r="AZ221" s="17"/>
      <c r="BA221" s="17"/>
      <c r="BB221" s="17"/>
      <c r="BC221" s="17"/>
      <c r="BD221" s="17"/>
      <c r="BE221" s="17"/>
      <c r="BF221" s="17"/>
      <c r="BG221" s="17"/>
      <c r="BH221" s="137"/>
    </row>
    <row r="222" spans="2:60" ht="15" customHeight="1" thickBot="1" x14ac:dyDescent="0.4">
      <c r="B222" s="13">
        <v>149</v>
      </c>
      <c r="E222" s="54"/>
      <c r="F222" s="91" t="str">
        <f t="shared" si="2"/>
        <v/>
      </c>
      <c r="G222" s="18"/>
      <c r="H222" s="18"/>
      <c r="I222" s="18"/>
      <c r="J222" s="18"/>
      <c r="K222" s="18"/>
      <c r="L222" s="62"/>
      <c r="M222" s="62"/>
      <c r="N222" s="18"/>
      <c r="O222" s="18"/>
      <c r="P222" s="68"/>
      <c r="Q222" s="68"/>
      <c r="R222" s="68"/>
      <c r="S222" s="68"/>
      <c r="T222" s="68"/>
      <c r="U222" s="62"/>
      <c r="V222" s="246"/>
      <c r="W222" s="247"/>
      <c r="X222" s="171"/>
      <c r="Y222" s="174"/>
      <c r="Z222" s="174"/>
      <c r="AA222" s="225"/>
      <c r="AB222" s="232"/>
      <c r="AC222" s="235"/>
      <c r="AD222" s="171"/>
      <c r="AE222" s="174"/>
      <c r="AF222" s="174"/>
      <c r="AG222" s="207"/>
      <c r="AH222" s="96"/>
      <c r="AI222" s="205"/>
      <c r="AJ222" s="17"/>
      <c r="AK222" s="17"/>
      <c r="AL222" s="17"/>
      <c r="AM222" s="17"/>
      <c r="AN222" s="17"/>
      <c r="AO222" s="17"/>
      <c r="AP222" s="17"/>
      <c r="AQ222" s="17"/>
      <c r="AR222" s="17"/>
      <c r="AS222" s="17"/>
      <c r="AT222" s="17"/>
      <c r="AU222" s="17"/>
      <c r="AV222" s="17"/>
      <c r="AW222" s="17"/>
      <c r="AX222" s="17"/>
      <c r="AY222" s="17"/>
      <c r="AZ222" s="17"/>
      <c r="BA222" s="17"/>
      <c r="BB222" s="17"/>
      <c r="BC222" s="17"/>
      <c r="BD222" s="17"/>
      <c r="BE222" s="17"/>
      <c r="BF222" s="17"/>
      <c r="BG222" s="17"/>
      <c r="BH222" s="137"/>
    </row>
    <row r="223" spans="2:60" ht="15" customHeight="1" thickBot="1" x14ac:dyDescent="0.4">
      <c r="B223" s="13">
        <v>150</v>
      </c>
      <c r="E223" s="54"/>
      <c r="F223" s="91" t="str">
        <f t="shared" si="2"/>
        <v/>
      </c>
      <c r="G223" s="18"/>
      <c r="H223" s="18"/>
      <c r="I223" s="18"/>
      <c r="J223" s="18"/>
      <c r="K223" s="18"/>
      <c r="L223" s="62"/>
      <c r="M223" s="62"/>
      <c r="N223" s="18"/>
      <c r="O223" s="18"/>
      <c r="P223" s="68"/>
      <c r="Q223" s="68"/>
      <c r="R223" s="68"/>
      <c r="S223" s="68"/>
      <c r="T223" s="68"/>
      <c r="U223" s="62"/>
      <c r="V223" s="246"/>
      <c r="W223" s="247"/>
      <c r="X223" s="171"/>
      <c r="Y223" s="174"/>
      <c r="Z223" s="174"/>
      <c r="AA223" s="225"/>
      <c r="AB223" s="232"/>
      <c r="AC223" s="235"/>
      <c r="AD223" s="171"/>
      <c r="AE223" s="174"/>
      <c r="AF223" s="174"/>
      <c r="AG223" s="207"/>
      <c r="AH223" s="96"/>
      <c r="AI223" s="205"/>
      <c r="AJ223" s="17"/>
      <c r="AK223" s="17"/>
      <c r="AL223" s="17"/>
      <c r="AM223" s="17"/>
      <c r="AN223" s="17"/>
      <c r="AO223" s="17"/>
      <c r="AP223" s="17"/>
      <c r="AQ223" s="17"/>
      <c r="AR223" s="17"/>
      <c r="AS223" s="17"/>
      <c r="AT223" s="17"/>
      <c r="AU223" s="17"/>
      <c r="AV223" s="17"/>
      <c r="AW223" s="17"/>
      <c r="AX223" s="17"/>
      <c r="AY223" s="17"/>
      <c r="AZ223" s="17"/>
      <c r="BA223" s="17"/>
      <c r="BB223" s="17"/>
      <c r="BC223" s="17"/>
      <c r="BD223" s="17"/>
      <c r="BE223" s="17"/>
      <c r="BF223" s="17"/>
      <c r="BG223" s="17"/>
      <c r="BH223" s="137"/>
    </row>
    <row r="224" spans="2:60" ht="15" customHeight="1" thickBot="1" x14ac:dyDescent="0.4">
      <c r="B224" s="13">
        <v>151</v>
      </c>
      <c r="E224" s="54"/>
      <c r="F224" s="91" t="str">
        <f t="shared" si="2"/>
        <v/>
      </c>
      <c r="G224" s="18"/>
      <c r="H224" s="18"/>
      <c r="I224" s="18"/>
      <c r="J224" s="18"/>
      <c r="K224" s="18"/>
      <c r="L224" s="62"/>
      <c r="M224" s="62"/>
      <c r="N224" s="18"/>
      <c r="O224" s="18"/>
      <c r="P224" s="68"/>
      <c r="Q224" s="68"/>
      <c r="R224" s="68"/>
      <c r="S224" s="68"/>
      <c r="T224" s="68"/>
      <c r="U224" s="62"/>
      <c r="V224" s="246"/>
      <c r="W224" s="247"/>
      <c r="X224" s="171"/>
      <c r="Y224" s="174"/>
      <c r="Z224" s="174"/>
      <c r="AA224" s="225"/>
      <c r="AB224" s="232"/>
      <c r="AC224" s="235"/>
      <c r="AD224" s="171"/>
      <c r="AE224" s="174"/>
      <c r="AF224" s="174"/>
      <c r="AG224" s="207"/>
      <c r="AH224" s="96"/>
      <c r="AI224" s="205"/>
      <c r="AJ224" s="17"/>
      <c r="AK224" s="17"/>
      <c r="AL224" s="17"/>
      <c r="AM224" s="17"/>
      <c r="AN224" s="17"/>
      <c r="AO224" s="17"/>
      <c r="AP224" s="17"/>
      <c r="AQ224" s="17"/>
      <c r="AR224" s="17"/>
      <c r="AS224" s="17"/>
      <c r="AT224" s="17"/>
      <c r="AU224" s="17"/>
      <c r="AV224" s="17"/>
      <c r="AW224" s="17"/>
      <c r="AX224" s="17"/>
      <c r="AY224" s="17"/>
      <c r="AZ224" s="17"/>
      <c r="BA224" s="17"/>
      <c r="BB224" s="17"/>
      <c r="BC224" s="17"/>
      <c r="BD224" s="17"/>
      <c r="BE224" s="17"/>
      <c r="BF224" s="17"/>
      <c r="BG224" s="17"/>
      <c r="BH224" s="137"/>
    </row>
    <row r="225" spans="2:60" ht="15" customHeight="1" thickBot="1" x14ac:dyDescent="0.4">
      <c r="B225" s="13">
        <v>152</v>
      </c>
      <c r="E225" s="54"/>
      <c r="F225" s="91" t="str">
        <f t="shared" si="2"/>
        <v/>
      </c>
      <c r="G225" s="18"/>
      <c r="H225" s="18"/>
      <c r="I225" s="18"/>
      <c r="J225" s="18"/>
      <c r="K225" s="18"/>
      <c r="L225" s="62"/>
      <c r="M225" s="62"/>
      <c r="N225" s="18"/>
      <c r="O225" s="18"/>
      <c r="P225" s="68"/>
      <c r="Q225" s="68"/>
      <c r="R225" s="68"/>
      <c r="S225" s="68"/>
      <c r="T225" s="68"/>
      <c r="U225" s="62"/>
      <c r="V225" s="246"/>
      <c r="W225" s="247"/>
      <c r="X225" s="171"/>
      <c r="Y225" s="174"/>
      <c r="Z225" s="174"/>
      <c r="AA225" s="225"/>
      <c r="AB225" s="232"/>
      <c r="AC225" s="235"/>
      <c r="AD225" s="171"/>
      <c r="AE225" s="174"/>
      <c r="AF225" s="174"/>
      <c r="AG225" s="207"/>
      <c r="AH225" s="96"/>
      <c r="AI225" s="205"/>
      <c r="AJ225" s="17"/>
      <c r="AK225" s="17"/>
      <c r="AL225" s="17"/>
      <c r="AM225" s="17"/>
      <c r="AN225" s="17"/>
      <c r="AO225" s="17"/>
      <c r="AP225" s="17"/>
      <c r="AQ225" s="17"/>
      <c r="AR225" s="17"/>
      <c r="AS225" s="17"/>
      <c r="AT225" s="17"/>
      <c r="AU225" s="17"/>
      <c r="AV225" s="17"/>
      <c r="AW225" s="17"/>
      <c r="AX225" s="17"/>
      <c r="AY225" s="17"/>
      <c r="AZ225" s="17"/>
      <c r="BA225" s="17"/>
      <c r="BB225" s="17"/>
      <c r="BC225" s="17"/>
      <c r="BD225" s="17"/>
      <c r="BE225" s="17"/>
      <c r="BF225" s="17"/>
      <c r="BG225" s="17"/>
      <c r="BH225" s="137"/>
    </row>
    <row r="226" spans="2:60" ht="15" customHeight="1" thickBot="1" x14ac:dyDescent="0.4">
      <c r="B226" s="13">
        <v>153</v>
      </c>
      <c r="E226" s="54"/>
      <c r="F226" s="91" t="str">
        <f t="shared" si="2"/>
        <v/>
      </c>
      <c r="G226" s="18"/>
      <c r="H226" s="18"/>
      <c r="I226" s="18"/>
      <c r="J226" s="18"/>
      <c r="K226" s="18"/>
      <c r="L226" s="62"/>
      <c r="M226" s="62"/>
      <c r="N226" s="18"/>
      <c r="O226" s="18"/>
      <c r="P226" s="68"/>
      <c r="Q226" s="68"/>
      <c r="R226" s="68"/>
      <c r="S226" s="68"/>
      <c r="T226" s="68"/>
      <c r="U226" s="62"/>
      <c r="V226" s="246"/>
      <c r="W226" s="247"/>
      <c r="X226" s="171"/>
      <c r="Y226" s="174"/>
      <c r="Z226" s="174"/>
      <c r="AA226" s="225"/>
      <c r="AB226" s="232"/>
      <c r="AC226" s="235"/>
      <c r="AD226" s="171"/>
      <c r="AE226" s="174"/>
      <c r="AF226" s="174"/>
      <c r="AG226" s="207"/>
      <c r="AH226" s="96"/>
      <c r="AI226" s="205"/>
      <c r="AJ226" s="17"/>
      <c r="AK226" s="17"/>
      <c r="AL226" s="17"/>
      <c r="AM226" s="17"/>
      <c r="AN226" s="17"/>
      <c r="AO226" s="17"/>
      <c r="AP226" s="17"/>
      <c r="AQ226" s="17"/>
      <c r="AR226" s="17"/>
      <c r="AS226" s="17"/>
      <c r="AT226" s="17"/>
      <c r="AU226" s="17"/>
      <c r="AV226" s="17"/>
      <c r="AW226" s="17"/>
      <c r="AX226" s="17"/>
      <c r="AY226" s="17"/>
      <c r="AZ226" s="17"/>
      <c r="BA226" s="17"/>
      <c r="BB226" s="17"/>
      <c r="BC226" s="17"/>
      <c r="BD226" s="17"/>
      <c r="BE226" s="17"/>
      <c r="BF226" s="17"/>
      <c r="BG226" s="17"/>
      <c r="BH226" s="137"/>
    </row>
    <row r="227" spans="2:60" ht="15" customHeight="1" thickBot="1" x14ac:dyDescent="0.4">
      <c r="B227" s="13">
        <v>154</v>
      </c>
      <c r="E227" s="54"/>
      <c r="F227" s="91" t="str">
        <f t="shared" si="2"/>
        <v/>
      </c>
      <c r="G227" s="18"/>
      <c r="H227" s="18"/>
      <c r="I227" s="18"/>
      <c r="J227" s="18"/>
      <c r="K227" s="18"/>
      <c r="L227" s="62"/>
      <c r="M227" s="62"/>
      <c r="N227" s="18"/>
      <c r="O227" s="18"/>
      <c r="P227" s="68"/>
      <c r="Q227" s="68"/>
      <c r="R227" s="68"/>
      <c r="S227" s="68"/>
      <c r="T227" s="68"/>
      <c r="U227" s="62"/>
      <c r="V227" s="246"/>
      <c r="W227" s="247"/>
      <c r="X227" s="171"/>
      <c r="Y227" s="174"/>
      <c r="Z227" s="174"/>
      <c r="AA227" s="225"/>
      <c r="AB227" s="232"/>
      <c r="AC227" s="235"/>
      <c r="AD227" s="171"/>
      <c r="AE227" s="174"/>
      <c r="AF227" s="174"/>
      <c r="AG227" s="207"/>
      <c r="AH227" s="96"/>
      <c r="AI227" s="205"/>
      <c r="AJ227" s="17"/>
      <c r="AK227" s="17"/>
      <c r="AL227" s="17"/>
      <c r="AM227" s="17"/>
      <c r="AN227" s="17"/>
      <c r="AO227" s="17"/>
      <c r="AP227" s="17"/>
      <c r="AQ227" s="17"/>
      <c r="AR227" s="17"/>
      <c r="AS227" s="17"/>
      <c r="AT227" s="17"/>
      <c r="AU227" s="17"/>
      <c r="AV227" s="17"/>
      <c r="AW227" s="17"/>
      <c r="AX227" s="17"/>
      <c r="AY227" s="17"/>
      <c r="AZ227" s="17"/>
      <c r="BA227" s="17"/>
      <c r="BB227" s="17"/>
      <c r="BC227" s="17"/>
      <c r="BD227" s="17"/>
      <c r="BE227" s="17"/>
      <c r="BF227" s="17"/>
      <c r="BG227" s="17"/>
      <c r="BH227" s="137"/>
    </row>
    <row r="228" spans="2:60" ht="15" customHeight="1" thickBot="1" x14ac:dyDescent="0.4">
      <c r="B228" s="13">
        <v>155</v>
      </c>
      <c r="E228" s="54"/>
      <c r="F228" s="91" t="str">
        <f t="shared" si="2"/>
        <v/>
      </c>
      <c r="G228" s="18"/>
      <c r="H228" s="18"/>
      <c r="I228" s="18"/>
      <c r="J228" s="18"/>
      <c r="K228" s="18"/>
      <c r="L228" s="62"/>
      <c r="M228" s="62"/>
      <c r="N228" s="18"/>
      <c r="O228" s="18"/>
      <c r="P228" s="68"/>
      <c r="Q228" s="68"/>
      <c r="R228" s="68"/>
      <c r="S228" s="68"/>
      <c r="T228" s="68"/>
      <c r="U228" s="62"/>
      <c r="V228" s="246"/>
      <c r="W228" s="247"/>
      <c r="X228" s="171"/>
      <c r="Y228" s="174"/>
      <c r="Z228" s="174"/>
      <c r="AA228" s="225"/>
      <c r="AB228" s="232"/>
      <c r="AC228" s="235"/>
      <c r="AD228" s="171"/>
      <c r="AE228" s="174"/>
      <c r="AF228" s="174"/>
      <c r="AG228" s="207"/>
      <c r="AH228" s="96"/>
      <c r="AI228" s="205"/>
      <c r="AJ228" s="17"/>
      <c r="AK228" s="17"/>
      <c r="AL228" s="17"/>
      <c r="AM228" s="17"/>
      <c r="AN228" s="17"/>
      <c r="AO228" s="17"/>
      <c r="AP228" s="17"/>
      <c r="AQ228" s="17"/>
      <c r="AR228" s="17"/>
      <c r="AS228" s="17"/>
      <c r="AT228" s="17"/>
      <c r="AU228" s="17"/>
      <c r="AV228" s="17"/>
      <c r="AW228" s="17"/>
      <c r="AX228" s="17"/>
      <c r="AY228" s="17"/>
      <c r="AZ228" s="17"/>
      <c r="BA228" s="17"/>
      <c r="BB228" s="17"/>
      <c r="BC228" s="17"/>
      <c r="BD228" s="17"/>
      <c r="BE228" s="17"/>
      <c r="BF228" s="17"/>
      <c r="BG228" s="17"/>
      <c r="BH228" s="137"/>
    </row>
    <row r="229" spans="2:60" ht="15" customHeight="1" thickBot="1" x14ac:dyDescent="0.4">
      <c r="B229" s="13">
        <v>156</v>
      </c>
      <c r="E229" s="54"/>
      <c r="F229" s="91" t="str">
        <f t="shared" si="2"/>
        <v/>
      </c>
      <c r="G229" s="18"/>
      <c r="H229" s="18"/>
      <c r="I229" s="18"/>
      <c r="J229" s="18"/>
      <c r="K229" s="18"/>
      <c r="L229" s="62"/>
      <c r="M229" s="62"/>
      <c r="N229" s="18"/>
      <c r="O229" s="18"/>
      <c r="P229" s="68"/>
      <c r="Q229" s="68"/>
      <c r="R229" s="68"/>
      <c r="S229" s="68"/>
      <c r="T229" s="68"/>
      <c r="U229" s="62"/>
      <c r="V229" s="246"/>
      <c r="W229" s="247"/>
      <c r="X229" s="171"/>
      <c r="Y229" s="174"/>
      <c r="Z229" s="174"/>
      <c r="AA229" s="225"/>
      <c r="AB229" s="232"/>
      <c r="AC229" s="235"/>
      <c r="AD229" s="171"/>
      <c r="AE229" s="174"/>
      <c r="AF229" s="174"/>
      <c r="AG229" s="207"/>
      <c r="AH229" s="96"/>
      <c r="AI229" s="205"/>
      <c r="AJ229" s="17"/>
      <c r="AK229" s="17"/>
      <c r="AL229" s="17"/>
      <c r="AM229" s="17"/>
      <c r="AN229" s="17"/>
      <c r="AO229" s="17"/>
      <c r="AP229" s="17"/>
      <c r="AQ229" s="17"/>
      <c r="AR229" s="17"/>
      <c r="AS229" s="17"/>
      <c r="AT229" s="17"/>
      <c r="AU229" s="17"/>
      <c r="AV229" s="17"/>
      <c r="AW229" s="17"/>
      <c r="AX229" s="17"/>
      <c r="AY229" s="17"/>
      <c r="AZ229" s="17"/>
      <c r="BA229" s="17"/>
      <c r="BB229" s="17"/>
      <c r="BC229" s="17"/>
      <c r="BD229" s="17"/>
      <c r="BE229" s="17"/>
      <c r="BF229" s="17"/>
      <c r="BG229" s="17"/>
      <c r="BH229" s="137"/>
    </row>
    <row r="230" spans="2:60" ht="15" customHeight="1" thickBot="1" x14ac:dyDescent="0.4">
      <c r="B230" s="13">
        <v>157</v>
      </c>
      <c r="E230" s="54"/>
      <c r="F230" s="91" t="str">
        <f t="shared" si="2"/>
        <v/>
      </c>
      <c r="G230" s="18"/>
      <c r="H230" s="18"/>
      <c r="I230" s="18"/>
      <c r="J230" s="18"/>
      <c r="K230" s="18"/>
      <c r="L230" s="62"/>
      <c r="M230" s="62"/>
      <c r="N230" s="18"/>
      <c r="O230" s="18"/>
      <c r="P230" s="68"/>
      <c r="Q230" s="68"/>
      <c r="R230" s="68"/>
      <c r="S230" s="68"/>
      <c r="T230" s="68"/>
      <c r="U230" s="62"/>
      <c r="V230" s="246"/>
      <c r="W230" s="247"/>
      <c r="X230" s="171"/>
      <c r="Y230" s="174"/>
      <c r="Z230" s="174"/>
      <c r="AA230" s="225"/>
      <c r="AB230" s="232"/>
      <c r="AC230" s="235"/>
      <c r="AD230" s="171"/>
      <c r="AE230" s="174"/>
      <c r="AF230" s="174"/>
      <c r="AG230" s="207"/>
      <c r="AH230" s="96"/>
      <c r="AI230" s="205"/>
      <c r="AJ230" s="17"/>
      <c r="AK230" s="17"/>
      <c r="AL230" s="17"/>
      <c r="AM230" s="17"/>
      <c r="AN230" s="17"/>
      <c r="AO230" s="17"/>
      <c r="AP230" s="17"/>
      <c r="AQ230" s="17"/>
      <c r="AR230" s="17"/>
      <c r="AS230" s="17"/>
      <c r="AT230" s="17"/>
      <c r="AU230" s="17"/>
      <c r="AV230" s="17"/>
      <c r="AW230" s="17"/>
      <c r="AX230" s="17"/>
      <c r="AY230" s="17"/>
      <c r="AZ230" s="17"/>
      <c r="BA230" s="17"/>
      <c r="BB230" s="17"/>
      <c r="BC230" s="17"/>
      <c r="BD230" s="17"/>
      <c r="BE230" s="17"/>
      <c r="BF230" s="17"/>
      <c r="BG230" s="17"/>
      <c r="BH230" s="137"/>
    </row>
    <row r="231" spans="2:60" ht="15" customHeight="1" thickBot="1" x14ac:dyDescent="0.4">
      <c r="B231" s="13">
        <v>158</v>
      </c>
      <c r="E231" s="54"/>
      <c r="F231" s="91" t="str">
        <f t="shared" si="2"/>
        <v/>
      </c>
      <c r="G231" s="18"/>
      <c r="H231" s="18"/>
      <c r="I231" s="18"/>
      <c r="J231" s="18"/>
      <c r="K231" s="18"/>
      <c r="L231" s="62"/>
      <c r="M231" s="62"/>
      <c r="N231" s="18"/>
      <c r="O231" s="18"/>
      <c r="P231" s="68"/>
      <c r="Q231" s="68"/>
      <c r="R231" s="68"/>
      <c r="S231" s="68"/>
      <c r="T231" s="68"/>
      <c r="U231" s="62"/>
      <c r="V231" s="246"/>
      <c r="W231" s="247"/>
      <c r="X231" s="171"/>
      <c r="Y231" s="174"/>
      <c r="Z231" s="174"/>
      <c r="AA231" s="225"/>
      <c r="AB231" s="232"/>
      <c r="AC231" s="235"/>
      <c r="AD231" s="171"/>
      <c r="AE231" s="174"/>
      <c r="AF231" s="174"/>
      <c r="AG231" s="207"/>
      <c r="AH231" s="96"/>
      <c r="AI231" s="205"/>
      <c r="AJ231" s="17"/>
      <c r="AK231" s="17"/>
      <c r="AL231" s="17"/>
      <c r="AM231" s="17"/>
      <c r="AN231" s="17"/>
      <c r="AO231" s="17"/>
      <c r="AP231" s="17"/>
      <c r="AQ231" s="17"/>
      <c r="AR231" s="17"/>
      <c r="AS231" s="17"/>
      <c r="AT231" s="17"/>
      <c r="AU231" s="17"/>
      <c r="AV231" s="17"/>
      <c r="AW231" s="17"/>
      <c r="AX231" s="17"/>
      <c r="AY231" s="17"/>
      <c r="AZ231" s="17"/>
      <c r="BA231" s="17"/>
      <c r="BB231" s="17"/>
      <c r="BC231" s="17"/>
      <c r="BD231" s="17"/>
      <c r="BE231" s="17"/>
      <c r="BF231" s="17"/>
      <c r="BG231" s="17"/>
      <c r="BH231" s="137"/>
    </row>
    <row r="232" spans="2:60" ht="15" customHeight="1" thickBot="1" x14ac:dyDescent="0.4">
      <c r="B232" s="13">
        <v>159</v>
      </c>
      <c r="E232" s="54"/>
      <c r="F232" s="91" t="str">
        <f t="shared" si="2"/>
        <v/>
      </c>
      <c r="G232" s="18"/>
      <c r="H232" s="18"/>
      <c r="I232" s="18"/>
      <c r="J232" s="18"/>
      <c r="K232" s="18"/>
      <c r="L232" s="62"/>
      <c r="M232" s="62"/>
      <c r="N232" s="18"/>
      <c r="O232" s="18"/>
      <c r="P232" s="68"/>
      <c r="Q232" s="68"/>
      <c r="R232" s="68"/>
      <c r="S232" s="68"/>
      <c r="T232" s="68"/>
      <c r="U232" s="62"/>
      <c r="V232" s="246"/>
      <c r="W232" s="247"/>
      <c r="X232" s="171"/>
      <c r="Y232" s="174"/>
      <c r="Z232" s="174"/>
      <c r="AA232" s="225"/>
      <c r="AB232" s="232"/>
      <c r="AC232" s="235"/>
      <c r="AD232" s="171"/>
      <c r="AE232" s="174"/>
      <c r="AF232" s="174"/>
      <c r="AG232" s="207"/>
      <c r="AH232" s="96"/>
      <c r="AI232" s="205"/>
      <c r="AJ232" s="17"/>
      <c r="AK232" s="17"/>
      <c r="AL232" s="17"/>
      <c r="AM232" s="17"/>
      <c r="AN232" s="17"/>
      <c r="AO232" s="17"/>
      <c r="AP232" s="17"/>
      <c r="AQ232" s="17"/>
      <c r="AR232" s="17"/>
      <c r="AS232" s="17"/>
      <c r="AT232" s="17"/>
      <c r="AU232" s="17"/>
      <c r="AV232" s="17"/>
      <c r="AW232" s="17"/>
      <c r="AX232" s="17"/>
      <c r="AY232" s="17"/>
      <c r="AZ232" s="17"/>
      <c r="BA232" s="17"/>
      <c r="BB232" s="17"/>
      <c r="BC232" s="17"/>
      <c r="BD232" s="17"/>
      <c r="BE232" s="17"/>
      <c r="BF232" s="17"/>
      <c r="BG232" s="17"/>
      <c r="BH232" s="137"/>
    </row>
    <row r="233" spans="2:60" ht="15" customHeight="1" thickBot="1" x14ac:dyDescent="0.4">
      <c r="B233" s="13">
        <v>160</v>
      </c>
      <c r="E233" s="54"/>
      <c r="F233" s="91" t="str">
        <f t="shared" si="2"/>
        <v/>
      </c>
      <c r="G233" s="18"/>
      <c r="H233" s="18"/>
      <c r="I233" s="18"/>
      <c r="J233" s="18"/>
      <c r="K233" s="18"/>
      <c r="L233" s="62"/>
      <c r="M233" s="62"/>
      <c r="N233" s="18"/>
      <c r="O233" s="18"/>
      <c r="P233" s="68"/>
      <c r="Q233" s="68"/>
      <c r="R233" s="68"/>
      <c r="S233" s="68"/>
      <c r="T233" s="68"/>
      <c r="U233" s="62"/>
      <c r="V233" s="246"/>
      <c r="W233" s="247"/>
      <c r="X233" s="171"/>
      <c r="Y233" s="174"/>
      <c r="Z233" s="174"/>
      <c r="AA233" s="225"/>
      <c r="AB233" s="232"/>
      <c r="AC233" s="235"/>
      <c r="AD233" s="171"/>
      <c r="AE233" s="174"/>
      <c r="AF233" s="174"/>
      <c r="AG233" s="207"/>
      <c r="AH233" s="96"/>
      <c r="AI233" s="205"/>
      <c r="AJ233" s="17"/>
      <c r="AK233" s="17"/>
      <c r="AL233" s="17"/>
      <c r="AM233" s="17"/>
      <c r="AN233" s="17"/>
      <c r="AO233" s="17"/>
      <c r="AP233" s="17"/>
      <c r="AQ233" s="17"/>
      <c r="AR233" s="17"/>
      <c r="AS233" s="17"/>
      <c r="AT233" s="17"/>
      <c r="AU233" s="17"/>
      <c r="AV233" s="17"/>
      <c r="AW233" s="17"/>
      <c r="AX233" s="17"/>
      <c r="AY233" s="17"/>
      <c r="AZ233" s="17"/>
      <c r="BA233" s="17"/>
      <c r="BB233" s="17"/>
      <c r="BC233" s="17"/>
      <c r="BD233" s="17"/>
      <c r="BE233" s="17"/>
      <c r="BF233" s="17"/>
      <c r="BG233" s="17"/>
      <c r="BH233" s="137"/>
    </row>
    <row r="234" spans="2:60" ht="15" customHeight="1" thickBot="1" x14ac:dyDescent="0.4">
      <c r="B234" s="13">
        <v>161</v>
      </c>
      <c r="E234" s="54"/>
      <c r="F234" s="91" t="str">
        <f t="shared" si="2"/>
        <v/>
      </c>
      <c r="G234" s="18"/>
      <c r="H234" s="18"/>
      <c r="I234" s="18"/>
      <c r="J234" s="18"/>
      <c r="K234" s="18"/>
      <c r="L234" s="62"/>
      <c r="M234" s="62"/>
      <c r="N234" s="18"/>
      <c r="O234" s="18"/>
      <c r="P234" s="68"/>
      <c r="Q234" s="68"/>
      <c r="R234" s="68"/>
      <c r="S234" s="68"/>
      <c r="T234" s="68"/>
      <c r="U234" s="62"/>
      <c r="V234" s="246"/>
      <c r="W234" s="247"/>
      <c r="X234" s="171"/>
      <c r="Y234" s="174"/>
      <c r="Z234" s="174"/>
      <c r="AA234" s="225"/>
      <c r="AB234" s="232"/>
      <c r="AC234" s="235"/>
      <c r="AD234" s="171"/>
      <c r="AE234" s="174"/>
      <c r="AF234" s="174"/>
      <c r="AG234" s="207"/>
      <c r="AH234" s="96"/>
      <c r="AI234" s="205"/>
      <c r="AJ234" s="17"/>
      <c r="AK234" s="17"/>
      <c r="AL234" s="17"/>
      <c r="AM234" s="17"/>
      <c r="AN234" s="17"/>
      <c r="AO234" s="17"/>
      <c r="AP234" s="17"/>
      <c r="AQ234" s="17"/>
      <c r="AR234" s="17"/>
      <c r="AS234" s="17"/>
      <c r="AT234" s="17"/>
      <c r="AU234" s="17"/>
      <c r="AV234" s="17"/>
      <c r="AW234" s="17"/>
      <c r="AX234" s="17"/>
      <c r="AY234" s="17"/>
      <c r="AZ234" s="17"/>
      <c r="BA234" s="17"/>
      <c r="BB234" s="17"/>
      <c r="BC234" s="17"/>
      <c r="BD234" s="17"/>
      <c r="BE234" s="17"/>
      <c r="BF234" s="17"/>
      <c r="BG234" s="17"/>
      <c r="BH234" s="137"/>
    </row>
    <row r="235" spans="2:60" ht="15" customHeight="1" thickBot="1" x14ac:dyDescent="0.4">
      <c r="B235" s="13">
        <v>162</v>
      </c>
      <c r="E235" s="54"/>
      <c r="F235" s="91" t="str">
        <f t="shared" si="2"/>
        <v/>
      </c>
      <c r="G235" s="18"/>
      <c r="H235" s="18"/>
      <c r="I235" s="18"/>
      <c r="J235" s="18"/>
      <c r="K235" s="18"/>
      <c r="L235" s="62"/>
      <c r="M235" s="62"/>
      <c r="N235" s="18"/>
      <c r="O235" s="18"/>
      <c r="P235" s="68"/>
      <c r="Q235" s="68"/>
      <c r="R235" s="68"/>
      <c r="S235" s="68"/>
      <c r="T235" s="68"/>
      <c r="U235" s="62"/>
      <c r="V235" s="246"/>
      <c r="W235" s="247"/>
      <c r="X235" s="171"/>
      <c r="Y235" s="174"/>
      <c r="Z235" s="174"/>
      <c r="AA235" s="225"/>
      <c r="AB235" s="232"/>
      <c r="AC235" s="235"/>
      <c r="AD235" s="171"/>
      <c r="AE235" s="174"/>
      <c r="AF235" s="174"/>
      <c r="AG235" s="207"/>
      <c r="AH235" s="96"/>
      <c r="AI235" s="205"/>
      <c r="AJ235" s="17"/>
      <c r="AK235" s="17"/>
      <c r="AL235" s="17"/>
      <c r="AM235" s="17"/>
      <c r="AN235" s="17"/>
      <c r="AO235" s="17"/>
      <c r="AP235" s="17"/>
      <c r="AQ235" s="17"/>
      <c r="AR235" s="17"/>
      <c r="AS235" s="17"/>
      <c r="AT235" s="17"/>
      <c r="AU235" s="17"/>
      <c r="AV235" s="17"/>
      <c r="AW235" s="17"/>
      <c r="AX235" s="17"/>
      <c r="AY235" s="17"/>
      <c r="AZ235" s="17"/>
      <c r="BA235" s="17"/>
      <c r="BB235" s="17"/>
      <c r="BC235" s="17"/>
      <c r="BD235" s="17"/>
      <c r="BE235" s="17"/>
      <c r="BF235" s="17"/>
      <c r="BG235" s="17"/>
      <c r="BH235" s="137"/>
    </row>
    <row r="236" spans="2:60" ht="15" customHeight="1" thickBot="1" x14ac:dyDescent="0.4">
      <c r="B236" s="13">
        <v>163</v>
      </c>
      <c r="E236" s="54"/>
      <c r="F236" s="91" t="str">
        <f t="shared" si="2"/>
        <v/>
      </c>
      <c r="G236" s="18"/>
      <c r="H236" s="18"/>
      <c r="I236" s="18"/>
      <c r="J236" s="18"/>
      <c r="K236" s="18"/>
      <c r="L236" s="62"/>
      <c r="M236" s="62"/>
      <c r="N236" s="18"/>
      <c r="O236" s="18"/>
      <c r="P236" s="68"/>
      <c r="Q236" s="68"/>
      <c r="R236" s="68"/>
      <c r="S236" s="68"/>
      <c r="T236" s="68"/>
      <c r="U236" s="62"/>
      <c r="V236" s="246"/>
      <c r="W236" s="247"/>
      <c r="X236" s="171"/>
      <c r="Y236" s="174"/>
      <c r="Z236" s="174"/>
      <c r="AA236" s="225"/>
      <c r="AB236" s="232"/>
      <c r="AC236" s="235"/>
      <c r="AD236" s="171"/>
      <c r="AE236" s="174"/>
      <c r="AF236" s="174"/>
      <c r="AG236" s="207"/>
      <c r="AH236" s="96"/>
      <c r="AI236" s="205"/>
      <c r="AJ236" s="17"/>
      <c r="AK236" s="17"/>
      <c r="AL236" s="17"/>
      <c r="AM236" s="17"/>
      <c r="AN236" s="17"/>
      <c r="AO236" s="17"/>
      <c r="AP236" s="17"/>
      <c r="AQ236" s="17"/>
      <c r="AR236" s="17"/>
      <c r="AS236" s="17"/>
      <c r="AT236" s="17"/>
      <c r="AU236" s="17"/>
      <c r="AV236" s="17"/>
      <c r="AW236" s="17"/>
      <c r="AX236" s="17"/>
      <c r="AY236" s="17"/>
      <c r="AZ236" s="17"/>
      <c r="BA236" s="17"/>
      <c r="BB236" s="17"/>
      <c r="BC236" s="17"/>
      <c r="BD236" s="17"/>
      <c r="BE236" s="17"/>
      <c r="BF236" s="17"/>
      <c r="BG236" s="17"/>
      <c r="BH236" s="137"/>
    </row>
    <row r="237" spans="2:60" ht="15" customHeight="1" thickBot="1" x14ac:dyDescent="0.4">
      <c r="B237" s="13">
        <v>164</v>
      </c>
      <c r="E237" s="54"/>
      <c r="F237" s="91" t="str">
        <f t="shared" si="2"/>
        <v/>
      </c>
      <c r="G237" s="18"/>
      <c r="H237" s="18"/>
      <c r="I237" s="18"/>
      <c r="J237" s="18"/>
      <c r="K237" s="18"/>
      <c r="L237" s="62"/>
      <c r="M237" s="62"/>
      <c r="N237" s="18"/>
      <c r="O237" s="18"/>
      <c r="P237" s="68"/>
      <c r="Q237" s="68"/>
      <c r="R237" s="68"/>
      <c r="S237" s="68"/>
      <c r="T237" s="68"/>
      <c r="U237" s="62"/>
      <c r="V237" s="246"/>
      <c r="W237" s="247"/>
      <c r="X237" s="171"/>
      <c r="Y237" s="174"/>
      <c r="Z237" s="174"/>
      <c r="AA237" s="225"/>
      <c r="AB237" s="232"/>
      <c r="AC237" s="235"/>
      <c r="AD237" s="171"/>
      <c r="AE237" s="174"/>
      <c r="AF237" s="174"/>
      <c r="AG237" s="207"/>
      <c r="AH237" s="96"/>
      <c r="AI237" s="205"/>
      <c r="AJ237" s="17"/>
      <c r="AK237" s="17"/>
      <c r="AL237" s="17"/>
      <c r="AM237" s="17"/>
      <c r="AN237" s="17"/>
      <c r="AO237" s="17"/>
      <c r="AP237" s="17"/>
      <c r="AQ237" s="17"/>
      <c r="AR237" s="17"/>
      <c r="AS237" s="17"/>
      <c r="AT237" s="17"/>
      <c r="AU237" s="17"/>
      <c r="AV237" s="17"/>
      <c r="AW237" s="17"/>
      <c r="AX237" s="17"/>
      <c r="AY237" s="17"/>
      <c r="AZ237" s="17"/>
      <c r="BA237" s="17"/>
      <c r="BB237" s="17"/>
      <c r="BC237" s="17"/>
      <c r="BD237" s="17"/>
      <c r="BE237" s="17"/>
      <c r="BF237" s="17"/>
      <c r="BG237" s="17"/>
      <c r="BH237" s="137"/>
    </row>
    <row r="238" spans="2:60" ht="15" customHeight="1" thickBot="1" x14ac:dyDescent="0.4">
      <c r="B238" s="13">
        <v>165</v>
      </c>
      <c r="E238" s="54"/>
      <c r="F238" s="91" t="str">
        <f t="shared" si="2"/>
        <v/>
      </c>
      <c r="G238" s="18"/>
      <c r="H238" s="18"/>
      <c r="I238" s="18"/>
      <c r="J238" s="18"/>
      <c r="K238" s="18"/>
      <c r="L238" s="62"/>
      <c r="M238" s="62"/>
      <c r="N238" s="18"/>
      <c r="O238" s="18"/>
      <c r="P238" s="68"/>
      <c r="Q238" s="68"/>
      <c r="R238" s="68"/>
      <c r="S238" s="68"/>
      <c r="T238" s="68"/>
      <c r="U238" s="62"/>
      <c r="V238" s="246"/>
      <c r="W238" s="247"/>
      <c r="X238" s="171"/>
      <c r="Y238" s="174"/>
      <c r="Z238" s="174"/>
      <c r="AA238" s="225"/>
      <c r="AB238" s="232"/>
      <c r="AC238" s="235"/>
      <c r="AD238" s="171"/>
      <c r="AE238" s="174"/>
      <c r="AF238" s="174"/>
      <c r="AG238" s="207"/>
      <c r="AH238" s="96"/>
      <c r="AI238" s="205"/>
      <c r="AJ238" s="17"/>
      <c r="AK238" s="17"/>
      <c r="AL238" s="17"/>
      <c r="AM238" s="17"/>
      <c r="AN238" s="17"/>
      <c r="AO238" s="17"/>
      <c r="AP238" s="17"/>
      <c r="AQ238" s="17"/>
      <c r="AR238" s="17"/>
      <c r="AS238" s="17"/>
      <c r="AT238" s="17"/>
      <c r="AU238" s="17"/>
      <c r="AV238" s="17"/>
      <c r="AW238" s="17"/>
      <c r="AX238" s="17"/>
      <c r="AY238" s="17"/>
      <c r="AZ238" s="17"/>
      <c r="BA238" s="17"/>
      <c r="BB238" s="17"/>
      <c r="BC238" s="17"/>
      <c r="BD238" s="17"/>
      <c r="BE238" s="17"/>
      <c r="BF238" s="17"/>
      <c r="BG238" s="17"/>
      <c r="BH238" s="137"/>
    </row>
    <row r="239" spans="2:60" ht="15" customHeight="1" thickBot="1" x14ac:dyDescent="0.4">
      <c r="B239" s="13">
        <v>166</v>
      </c>
      <c r="E239" s="54"/>
      <c r="F239" s="91" t="str">
        <f t="shared" si="2"/>
        <v/>
      </c>
      <c r="G239" s="18"/>
      <c r="H239" s="18"/>
      <c r="I239" s="18"/>
      <c r="J239" s="18"/>
      <c r="K239" s="18"/>
      <c r="L239" s="62"/>
      <c r="M239" s="62"/>
      <c r="N239" s="18"/>
      <c r="O239" s="18"/>
      <c r="P239" s="68"/>
      <c r="Q239" s="68"/>
      <c r="R239" s="68"/>
      <c r="S239" s="68"/>
      <c r="T239" s="68"/>
      <c r="U239" s="62"/>
      <c r="V239" s="246"/>
      <c r="W239" s="247"/>
      <c r="X239" s="171"/>
      <c r="Y239" s="174"/>
      <c r="Z239" s="174"/>
      <c r="AA239" s="225"/>
      <c r="AB239" s="232"/>
      <c r="AC239" s="235"/>
      <c r="AD239" s="171"/>
      <c r="AE239" s="174"/>
      <c r="AF239" s="174"/>
      <c r="AG239" s="207"/>
      <c r="AH239" s="96"/>
      <c r="AI239" s="205"/>
      <c r="AJ239" s="17"/>
      <c r="AK239" s="17"/>
      <c r="AL239" s="17"/>
      <c r="AM239" s="17"/>
      <c r="AN239" s="17"/>
      <c r="AO239" s="17"/>
      <c r="AP239" s="17"/>
      <c r="AQ239" s="17"/>
      <c r="AR239" s="17"/>
      <c r="AS239" s="17"/>
      <c r="AT239" s="17"/>
      <c r="AU239" s="17"/>
      <c r="AV239" s="17"/>
      <c r="AW239" s="17"/>
      <c r="AX239" s="17"/>
      <c r="AY239" s="17"/>
      <c r="AZ239" s="17"/>
      <c r="BA239" s="17"/>
      <c r="BB239" s="17"/>
      <c r="BC239" s="17"/>
      <c r="BD239" s="17"/>
      <c r="BE239" s="17"/>
      <c r="BF239" s="17"/>
      <c r="BG239" s="17"/>
      <c r="BH239" s="137"/>
    </row>
    <row r="240" spans="2:60" ht="15" customHeight="1" thickBot="1" x14ac:dyDescent="0.4">
      <c r="B240" s="13">
        <v>167</v>
      </c>
      <c r="E240" s="54"/>
      <c r="F240" s="91" t="str">
        <f t="shared" si="2"/>
        <v/>
      </c>
      <c r="G240" s="18"/>
      <c r="H240" s="18"/>
      <c r="I240" s="18"/>
      <c r="J240" s="18"/>
      <c r="K240" s="18"/>
      <c r="L240" s="62"/>
      <c r="M240" s="62"/>
      <c r="N240" s="18"/>
      <c r="O240" s="18"/>
      <c r="P240" s="68"/>
      <c r="Q240" s="68"/>
      <c r="R240" s="68"/>
      <c r="S240" s="68"/>
      <c r="T240" s="68"/>
      <c r="U240" s="62"/>
      <c r="V240" s="246"/>
      <c r="W240" s="247"/>
      <c r="X240" s="171"/>
      <c r="Y240" s="174"/>
      <c r="Z240" s="174"/>
      <c r="AA240" s="225"/>
      <c r="AB240" s="232"/>
      <c r="AC240" s="235"/>
      <c r="AD240" s="171"/>
      <c r="AE240" s="174"/>
      <c r="AF240" s="174"/>
      <c r="AG240" s="207"/>
      <c r="AH240" s="96"/>
      <c r="AI240" s="205"/>
      <c r="AJ240" s="17"/>
      <c r="AK240" s="17"/>
      <c r="AL240" s="17"/>
      <c r="AM240" s="17"/>
      <c r="AN240" s="17"/>
      <c r="AO240" s="17"/>
      <c r="AP240" s="17"/>
      <c r="AQ240" s="17"/>
      <c r="AR240" s="17"/>
      <c r="AS240" s="17"/>
      <c r="AT240" s="17"/>
      <c r="AU240" s="17"/>
      <c r="AV240" s="17"/>
      <c r="AW240" s="17"/>
      <c r="AX240" s="17"/>
      <c r="AY240" s="17"/>
      <c r="AZ240" s="17"/>
      <c r="BA240" s="17"/>
      <c r="BB240" s="17"/>
      <c r="BC240" s="17"/>
      <c r="BD240" s="17"/>
      <c r="BE240" s="17"/>
      <c r="BF240" s="17"/>
      <c r="BG240" s="17"/>
      <c r="BH240" s="137"/>
    </row>
    <row r="241" spans="2:60" ht="15" customHeight="1" thickBot="1" x14ac:dyDescent="0.4">
      <c r="B241" s="13">
        <v>168</v>
      </c>
      <c r="E241" s="54"/>
      <c r="F241" s="91" t="str">
        <f t="shared" si="2"/>
        <v/>
      </c>
      <c r="G241" s="18"/>
      <c r="H241" s="18"/>
      <c r="I241" s="18"/>
      <c r="J241" s="18"/>
      <c r="K241" s="18"/>
      <c r="L241" s="62"/>
      <c r="M241" s="62"/>
      <c r="N241" s="18"/>
      <c r="O241" s="18"/>
      <c r="P241" s="68"/>
      <c r="Q241" s="68"/>
      <c r="R241" s="68"/>
      <c r="S241" s="68"/>
      <c r="T241" s="68"/>
      <c r="U241" s="62"/>
      <c r="V241" s="246"/>
      <c r="W241" s="247"/>
      <c r="X241" s="171"/>
      <c r="Y241" s="174"/>
      <c r="Z241" s="174"/>
      <c r="AA241" s="225"/>
      <c r="AB241" s="232"/>
      <c r="AC241" s="235"/>
      <c r="AD241" s="171"/>
      <c r="AE241" s="174"/>
      <c r="AF241" s="174"/>
      <c r="AG241" s="207"/>
      <c r="AH241" s="96"/>
      <c r="AI241" s="205"/>
      <c r="AJ241" s="17"/>
      <c r="AK241" s="17"/>
      <c r="AL241" s="17"/>
      <c r="AM241" s="17"/>
      <c r="AN241" s="17"/>
      <c r="AO241" s="17"/>
      <c r="AP241" s="17"/>
      <c r="AQ241" s="17"/>
      <c r="AR241" s="17"/>
      <c r="AS241" s="17"/>
      <c r="AT241" s="17"/>
      <c r="AU241" s="17"/>
      <c r="AV241" s="17"/>
      <c r="AW241" s="17"/>
      <c r="AX241" s="17"/>
      <c r="AY241" s="17"/>
      <c r="AZ241" s="17"/>
      <c r="BA241" s="17"/>
      <c r="BB241" s="17"/>
      <c r="BC241" s="17"/>
      <c r="BD241" s="17"/>
      <c r="BE241" s="17"/>
      <c r="BF241" s="17"/>
      <c r="BG241" s="17"/>
      <c r="BH241" s="137"/>
    </row>
    <row r="242" spans="2:60" ht="15" customHeight="1" thickBot="1" x14ac:dyDescent="0.4">
      <c r="B242" s="13">
        <v>169</v>
      </c>
      <c r="E242" s="54"/>
      <c r="F242" s="91" t="str">
        <f t="shared" si="2"/>
        <v/>
      </c>
      <c r="G242" s="18"/>
      <c r="H242" s="18"/>
      <c r="I242" s="18"/>
      <c r="J242" s="18"/>
      <c r="K242" s="18"/>
      <c r="L242" s="62"/>
      <c r="M242" s="62"/>
      <c r="N242" s="18"/>
      <c r="O242" s="18"/>
      <c r="P242" s="68"/>
      <c r="Q242" s="68"/>
      <c r="R242" s="68"/>
      <c r="S242" s="68"/>
      <c r="T242" s="68"/>
      <c r="U242" s="62"/>
      <c r="V242" s="246"/>
      <c r="W242" s="247"/>
      <c r="X242" s="171"/>
      <c r="Y242" s="174"/>
      <c r="Z242" s="174"/>
      <c r="AA242" s="225"/>
      <c r="AB242" s="232"/>
      <c r="AC242" s="235"/>
      <c r="AD242" s="171"/>
      <c r="AE242" s="174"/>
      <c r="AF242" s="174"/>
      <c r="AG242" s="207"/>
      <c r="AH242" s="96"/>
      <c r="AI242" s="205"/>
      <c r="AJ242" s="17"/>
      <c r="AK242" s="17"/>
      <c r="AL242" s="17"/>
      <c r="AM242" s="17"/>
      <c r="AN242" s="17"/>
      <c r="AO242" s="17"/>
      <c r="AP242" s="17"/>
      <c r="AQ242" s="17"/>
      <c r="AR242" s="17"/>
      <c r="AS242" s="17"/>
      <c r="AT242" s="17"/>
      <c r="AU242" s="17"/>
      <c r="AV242" s="17"/>
      <c r="AW242" s="17"/>
      <c r="AX242" s="17"/>
      <c r="AY242" s="17"/>
      <c r="AZ242" s="17"/>
      <c r="BA242" s="17"/>
      <c r="BB242" s="17"/>
      <c r="BC242" s="17"/>
      <c r="BD242" s="17"/>
      <c r="BE242" s="17"/>
      <c r="BF242" s="17"/>
      <c r="BG242" s="17"/>
      <c r="BH242" s="137"/>
    </row>
    <row r="243" spans="2:60" ht="15" customHeight="1" thickBot="1" x14ac:dyDescent="0.4">
      <c r="B243" s="13">
        <v>170</v>
      </c>
      <c r="E243" s="54"/>
      <c r="F243" s="91" t="str">
        <f t="shared" si="2"/>
        <v/>
      </c>
      <c r="G243" s="18"/>
      <c r="H243" s="18"/>
      <c r="I243" s="18"/>
      <c r="J243" s="18"/>
      <c r="K243" s="18"/>
      <c r="L243" s="62"/>
      <c r="M243" s="62"/>
      <c r="N243" s="18"/>
      <c r="O243" s="18"/>
      <c r="P243" s="68"/>
      <c r="Q243" s="68"/>
      <c r="R243" s="68"/>
      <c r="S243" s="68"/>
      <c r="T243" s="68"/>
      <c r="U243" s="62"/>
      <c r="V243" s="246"/>
      <c r="W243" s="247"/>
      <c r="X243" s="171"/>
      <c r="Y243" s="174"/>
      <c r="Z243" s="174"/>
      <c r="AA243" s="225"/>
      <c r="AB243" s="232"/>
      <c r="AC243" s="235"/>
      <c r="AD243" s="171"/>
      <c r="AE243" s="174"/>
      <c r="AF243" s="174"/>
      <c r="AG243" s="207"/>
      <c r="AH243" s="96"/>
      <c r="AI243" s="205"/>
      <c r="AJ243" s="17"/>
      <c r="AK243" s="17"/>
      <c r="AL243" s="17"/>
      <c r="AM243" s="17"/>
      <c r="AN243" s="17"/>
      <c r="AO243" s="17"/>
      <c r="AP243" s="17"/>
      <c r="AQ243" s="17"/>
      <c r="AR243" s="17"/>
      <c r="AS243" s="17"/>
      <c r="AT243" s="17"/>
      <c r="AU243" s="17"/>
      <c r="AV243" s="17"/>
      <c r="AW243" s="17"/>
      <c r="AX243" s="17"/>
      <c r="AY243" s="17"/>
      <c r="AZ243" s="17"/>
      <c r="BA243" s="17"/>
      <c r="BB243" s="17"/>
      <c r="BC243" s="17"/>
      <c r="BD243" s="17"/>
      <c r="BE243" s="17"/>
      <c r="BF243" s="17"/>
      <c r="BG243" s="17"/>
      <c r="BH243" s="137"/>
    </row>
    <row r="244" spans="2:60" ht="15" customHeight="1" thickBot="1" x14ac:dyDescent="0.4">
      <c r="B244" s="13">
        <v>171</v>
      </c>
      <c r="E244" s="54"/>
      <c r="F244" s="91" t="str">
        <f t="shared" si="2"/>
        <v/>
      </c>
      <c r="G244" s="18"/>
      <c r="H244" s="18"/>
      <c r="I244" s="18"/>
      <c r="J244" s="18"/>
      <c r="K244" s="18"/>
      <c r="L244" s="62"/>
      <c r="M244" s="62"/>
      <c r="N244" s="18"/>
      <c r="O244" s="18"/>
      <c r="P244" s="68"/>
      <c r="Q244" s="68"/>
      <c r="R244" s="68"/>
      <c r="S244" s="68"/>
      <c r="T244" s="68"/>
      <c r="U244" s="62"/>
      <c r="V244" s="246"/>
      <c r="W244" s="247"/>
      <c r="X244" s="171"/>
      <c r="Y244" s="174"/>
      <c r="Z244" s="174"/>
      <c r="AA244" s="225"/>
      <c r="AB244" s="232"/>
      <c r="AC244" s="235"/>
      <c r="AD244" s="171"/>
      <c r="AE244" s="174"/>
      <c r="AF244" s="174"/>
      <c r="AG244" s="207"/>
      <c r="AH244" s="96"/>
      <c r="AI244" s="205"/>
      <c r="AJ244" s="17"/>
      <c r="AK244" s="17"/>
      <c r="AL244" s="17"/>
      <c r="AM244" s="17"/>
      <c r="AN244" s="17"/>
      <c r="AO244" s="17"/>
      <c r="AP244" s="17"/>
      <c r="AQ244" s="17"/>
      <c r="AR244" s="17"/>
      <c r="AS244" s="17"/>
      <c r="AT244" s="17"/>
      <c r="AU244" s="17"/>
      <c r="AV244" s="17"/>
      <c r="AW244" s="17"/>
      <c r="AX244" s="17"/>
      <c r="AY244" s="17"/>
      <c r="AZ244" s="17"/>
      <c r="BA244" s="17"/>
      <c r="BB244" s="17"/>
      <c r="BC244" s="17"/>
      <c r="BD244" s="17"/>
      <c r="BE244" s="17"/>
      <c r="BF244" s="17"/>
      <c r="BG244" s="17"/>
      <c r="BH244" s="137"/>
    </row>
    <row r="245" spans="2:60" ht="15" customHeight="1" thickBot="1" x14ac:dyDescent="0.4">
      <c r="B245" s="13">
        <v>172</v>
      </c>
      <c r="E245" s="54"/>
      <c r="F245" s="91" t="str">
        <f t="shared" si="2"/>
        <v/>
      </c>
      <c r="G245" s="18"/>
      <c r="H245" s="18"/>
      <c r="I245" s="18"/>
      <c r="J245" s="18"/>
      <c r="K245" s="18"/>
      <c r="L245" s="62"/>
      <c r="M245" s="62"/>
      <c r="N245" s="18"/>
      <c r="O245" s="18"/>
      <c r="P245" s="68"/>
      <c r="Q245" s="68"/>
      <c r="R245" s="68"/>
      <c r="S245" s="68"/>
      <c r="T245" s="68"/>
      <c r="U245" s="62"/>
      <c r="V245" s="246"/>
      <c r="W245" s="247"/>
      <c r="X245" s="171"/>
      <c r="Y245" s="174"/>
      <c r="Z245" s="174"/>
      <c r="AA245" s="225"/>
      <c r="AB245" s="232"/>
      <c r="AC245" s="235"/>
      <c r="AD245" s="171"/>
      <c r="AE245" s="174"/>
      <c r="AF245" s="174"/>
      <c r="AG245" s="207"/>
      <c r="AH245" s="96"/>
      <c r="AI245" s="205"/>
      <c r="AJ245" s="17"/>
      <c r="AK245" s="17"/>
      <c r="AL245" s="17"/>
      <c r="AM245" s="17"/>
      <c r="AN245" s="17"/>
      <c r="AO245" s="17"/>
      <c r="AP245" s="17"/>
      <c r="AQ245" s="17"/>
      <c r="AR245" s="17"/>
      <c r="AS245" s="17"/>
      <c r="AT245" s="17"/>
      <c r="AU245" s="17"/>
      <c r="AV245" s="17"/>
      <c r="AW245" s="17"/>
      <c r="AX245" s="17"/>
      <c r="AY245" s="17"/>
      <c r="AZ245" s="17"/>
      <c r="BA245" s="17"/>
      <c r="BB245" s="17"/>
      <c r="BC245" s="17"/>
      <c r="BD245" s="17"/>
      <c r="BE245" s="17"/>
      <c r="BF245" s="17"/>
      <c r="BG245" s="17"/>
      <c r="BH245" s="137"/>
    </row>
    <row r="246" spans="2:60" ht="15" customHeight="1" thickBot="1" x14ac:dyDescent="0.4">
      <c r="B246" s="13">
        <v>173</v>
      </c>
      <c r="E246" s="54"/>
      <c r="F246" s="91" t="str">
        <f t="shared" si="2"/>
        <v/>
      </c>
      <c r="G246" s="18"/>
      <c r="H246" s="18"/>
      <c r="I246" s="18"/>
      <c r="J246" s="18"/>
      <c r="K246" s="18"/>
      <c r="L246" s="62"/>
      <c r="M246" s="62"/>
      <c r="N246" s="18"/>
      <c r="O246" s="18"/>
      <c r="P246" s="68"/>
      <c r="Q246" s="68"/>
      <c r="R246" s="68"/>
      <c r="S246" s="68"/>
      <c r="T246" s="68"/>
      <c r="U246" s="62"/>
      <c r="V246" s="246"/>
      <c r="W246" s="247"/>
      <c r="X246" s="171"/>
      <c r="Y246" s="174"/>
      <c r="Z246" s="174"/>
      <c r="AA246" s="225"/>
      <c r="AB246" s="232"/>
      <c r="AC246" s="235"/>
      <c r="AD246" s="171"/>
      <c r="AE246" s="174"/>
      <c r="AF246" s="174"/>
      <c r="AG246" s="207"/>
      <c r="AH246" s="96"/>
      <c r="AI246" s="205"/>
      <c r="AJ246" s="17"/>
      <c r="AK246" s="17"/>
      <c r="AL246" s="17"/>
      <c r="AM246" s="17"/>
      <c r="AN246" s="17"/>
      <c r="AO246" s="17"/>
      <c r="AP246" s="17"/>
      <c r="AQ246" s="17"/>
      <c r="AR246" s="17"/>
      <c r="AS246" s="17"/>
      <c r="AT246" s="17"/>
      <c r="AU246" s="17"/>
      <c r="AV246" s="17"/>
      <c r="AW246" s="17"/>
      <c r="AX246" s="17"/>
      <c r="AY246" s="17"/>
      <c r="AZ246" s="17"/>
      <c r="BA246" s="17"/>
      <c r="BB246" s="17"/>
      <c r="BC246" s="17"/>
      <c r="BD246" s="17"/>
      <c r="BE246" s="17"/>
      <c r="BF246" s="17"/>
      <c r="BG246" s="17"/>
      <c r="BH246" s="137"/>
    </row>
    <row r="247" spans="2:60" ht="15" customHeight="1" thickBot="1" x14ac:dyDescent="0.4">
      <c r="B247" s="13">
        <v>174</v>
      </c>
      <c r="E247" s="54"/>
      <c r="F247" s="91" t="str">
        <f t="shared" si="2"/>
        <v/>
      </c>
      <c r="G247" s="18"/>
      <c r="H247" s="18"/>
      <c r="I247" s="18"/>
      <c r="J247" s="18"/>
      <c r="K247" s="18"/>
      <c r="L247" s="62"/>
      <c r="M247" s="62"/>
      <c r="N247" s="18"/>
      <c r="O247" s="18"/>
      <c r="P247" s="68"/>
      <c r="Q247" s="68"/>
      <c r="R247" s="68"/>
      <c r="S247" s="68"/>
      <c r="T247" s="68"/>
      <c r="U247" s="62"/>
      <c r="V247" s="246"/>
      <c r="W247" s="247"/>
      <c r="X247" s="171"/>
      <c r="Y247" s="174"/>
      <c r="Z247" s="174"/>
      <c r="AA247" s="225"/>
      <c r="AB247" s="232"/>
      <c r="AC247" s="235"/>
      <c r="AD247" s="171"/>
      <c r="AE247" s="174"/>
      <c r="AF247" s="174"/>
      <c r="AG247" s="207"/>
      <c r="AH247" s="96"/>
      <c r="AI247" s="205"/>
      <c r="AJ247" s="17"/>
      <c r="AK247" s="17"/>
      <c r="AL247" s="17"/>
      <c r="AM247" s="17"/>
      <c r="AN247" s="17"/>
      <c r="AO247" s="17"/>
      <c r="AP247" s="17"/>
      <c r="AQ247" s="17"/>
      <c r="AR247" s="17"/>
      <c r="AS247" s="17"/>
      <c r="AT247" s="17"/>
      <c r="AU247" s="17"/>
      <c r="AV247" s="17"/>
      <c r="AW247" s="17"/>
      <c r="AX247" s="17"/>
      <c r="AY247" s="17"/>
      <c r="AZ247" s="17"/>
      <c r="BA247" s="17"/>
      <c r="BB247" s="17"/>
      <c r="BC247" s="17"/>
      <c r="BD247" s="17"/>
      <c r="BE247" s="17"/>
      <c r="BF247" s="17"/>
      <c r="BG247" s="17"/>
      <c r="BH247" s="137"/>
    </row>
    <row r="248" spans="2:60" ht="15" customHeight="1" thickBot="1" x14ac:dyDescent="0.4">
      <c r="B248" s="13">
        <v>175</v>
      </c>
      <c r="E248" s="54"/>
      <c r="F248" s="91" t="str">
        <f t="shared" si="2"/>
        <v/>
      </c>
      <c r="G248" s="18"/>
      <c r="H248" s="18"/>
      <c r="I248" s="18"/>
      <c r="J248" s="18"/>
      <c r="K248" s="18"/>
      <c r="L248" s="62"/>
      <c r="M248" s="62"/>
      <c r="N248" s="18"/>
      <c r="O248" s="18"/>
      <c r="P248" s="68"/>
      <c r="Q248" s="68"/>
      <c r="R248" s="68"/>
      <c r="S248" s="68"/>
      <c r="T248" s="68"/>
      <c r="U248" s="62"/>
      <c r="V248" s="246"/>
      <c r="W248" s="247"/>
      <c r="X248" s="171"/>
      <c r="Y248" s="174"/>
      <c r="Z248" s="174"/>
      <c r="AA248" s="225"/>
      <c r="AB248" s="232"/>
      <c r="AC248" s="235"/>
      <c r="AD248" s="171"/>
      <c r="AE248" s="174"/>
      <c r="AF248" s="174"/>
      <c r="AG248" s="207"/>
      <c r="AH248" s="96"/>
      <c r="AI248" s="205"/>
      <c r="AJ248" s="17"/>
      <c r="AK248" s="17"/>
      <c r="AL248" s="17"/>
      <c r="AM248" s="17"/>
      <c r="AN248" s="17"/>
      <c r="AO248" s="17"/>
      <c r="AP248" s="17"/>
      <c r="AQ248" s="17"/>
      <c r="AR248" s="17"/>
      <c r="AS248" s="17"/>
      <c r="AT248" s="17"/>
      <c r="AU248" s="17"/>
      <c r="AV248" s="17"/>
      <c r="AW248" s="17"/>
      <c r="AX248" s="17"/>
      <c r="AY248" s="17"/>
      <c r="AZ248" s="17"/>
      <c r="BA248" s="17"/>
      <c r="BB248" s="17"/>
      <c r="BC248" s="17"/>
      <c r="BD248" s="17"/>
      <c r="BE248" s="17"/>
      <c r="BF248" s="17"/>
      <c r="BG248" s="17"/>
      <c r="BH248" s="137"/>
    </row>
    <row r="249" spans="2:60" ht="15" customHeight="1" thickBot="1" x14ac:dyDescent="0.4">
      <c r="B249" s="13">
        <v>176</v>
      </c>
      <c r="E249" s="54"/>
      <c r="F249" s="91" t="str">
        <f t="shared" si="2"/>
        <v/>
      </c>
      <c r="G249" s="18"/>
      <c r="H249" s="18"/>
      <c r="I249" s="18"/>
      <c r="J249" s="18"/>
      <c r="K249" s="18"/>
      <c r="L249" s="62"/>
      <c r="M249" s="62"/>
      <c r="N249" s="18"/>
      <c r="O249" s="18"/>
      <c r="P249" s="68"/>
      <c r="Q249" s="68"/>
      <c r="R249" s="68"/>
      <c r="S249" s="68"/>
      <c r="T249" s="68"/>
      <c r="U249" s="62"/>
      <c r="V249" s="246"/>
      <c r="W249" s="247"/>
      <c r="X249" s="171"/>
      <c r="Y249" s="174"/>
      <c r="Z249" s="174"/>
      <c r="AA249" s="225"/>
      <c r="AB249" s="232"/>
      <c r="AC249" s="235"/>
      <c r="AD249" s="171"/>
      <c r="AE249" s="174"/>
      <c r="AF249" s="174"/>
      <c r="AG249" s="207"/>
      <c r="AH249" s="96"/>
      <c r="AI249" s="205"/>
      <c r="AJ249" s="17"/>
      <c r="AK249" s="17"/>
      <c r="AL249" s="17"/>
      <c r="AM249" s="17"/>
      <c r="AN249" s="17"/>
      <c r="AO249" s="17"/>
      <c r="AP249" s="17"/>
      <c r="AQ249" s="17"/>
      <c r="AR249" s="17"/>
      <c r="AS249" s="17"/>
      <c r="AT249" s="17"/>
      <c r="AU249" s="17"/>
      <c r="AV249" s="17"/>
      <c r="AW249" s="17"/>
      <c r="AX249" s="17"/>
      <c r="AY249" s="17"/>
      <c r="AZ249" s="17"/>
      <c r="BA249" s="17"/>
      <c r="BB249" s="17"/>
      <c r="BC249" s="17"/>
      <c r="BD249" s="17"/>
      <c r="BE249" s="17"/>
      <c r="BF249" s="17"/>
      <c r="BG249" s="17"/>
      <c r="BH249" s="137"/>
    </row>
    <row r="250" spans="2:60" ht="15" customHeight="1" thickBot="1" x14ac:dyDescent="0.4">
      <c r="B250" s="13">
        <v>177</v>
      </c>
      <c r="E250" s="54"/>
      <c r="F250" s="91" t="str">
        <f t="shared" si="2"/>
        <v/>
      </c>
      <c r="G250" s="18"/>
      <c r="H250" s="18"/>
      <c r="I250" s="18"/>
      <c r="J250" s="18"/>
      <c r="K250" s="18"/>
      <c r="L250" s="62"/>
      <c r="M250" s="62"/>
      <c r="N250" s="18"/>
      <c r="O250" s="18"/>
      <c r="P250" s="68"/>
      <c r="Q250" s="68"/>
      <c r="R250" s="68"/>
      <c r="S250" s="68"/>
      <c r="T250" s="68"/>
      <c r="U250" s="62"/>
      <c r="V250" s="246"/>
      <c r="W250" s="247"/>
      <c r="X250" s="171"/>
      <c r="Y250" s="174"/>
      <c r="Z250" s="174"/>
      <c r="AA250" s="225"/>
      <c r="AB250" s="232"/>
      <c r="AC250" s="235"/>
      <c r="AD250" s="171"/>
      <c r="AE250" s="174"/>
      <c r="AF250" s="174"/>
      <c r="AG250" s="207"/>
      <c r="AH250" s="96"/>
      <c r="AI250" s="205"/>
      <c r="AJ250" s="17"/>
      <c r="AK250" s="17"/>
      <c r="AL250" s="17"/>
      <c r="AM250" s="17"/>
      <c r="AN250" s="17"/>
      <c r="AO250" s="17"/>
      <c r="AP250" s="17"/>
      <c r="AQ250" s="17"/>
      <c r="AR250" s="17"/>
      <c r="AS250" s="17"/>
      <c r="AT250" s="17"/>
      <c r="AU250" s="17"/>
      <c r="AV250" s="17"/>
      <c r="AW250" s="17"/>
      <c r="AX250" s="17"/>
      <c r="AY250" s="17"/>
      <c r="AZ250" s="17"/>
      <c r="BA250" s="17"/>
      <c r="BB250" s="17"/>
      <c r="BC250" s="17"/>
      <c r="BD250" s="17"/>
      <c r="BE250" s="17"/>
      <c r="BF250" s="17"/>
      <c r="BG250" s="17"/>
      <c r="BH250" s="137"/>
    </row>
    <row r="251" spans="2:60" ht="15" customHeight="1" thickBot="1" x14ac:dyDescent="0.4">
      <c r="B251" s="13">
        <v>178</v>
      </c>
      <c r="E251" s="54"/>
      <c r="F251" s="91" t="str">
        <f t="shared" si="2"/>
        <v/>
      </c>
      <c r="G251" s="18"/>
      <c r="H251" s="18"/>
      <c r="I251" s="18"/>
      <c r="J251" s="18"/>
      <c r="K251" s="18"/>
      <c r="L251" s="62"/>
      <c r="M251" s="62"/>
      <c r="N251" s="18"/>
      <c r="O251" s="18"/>
      <c r="P251" s="68"/>
      <c r="Q251" s="68"/>
      <c r="R251" s="68"/>
      <c r="S251" s="68"/>
      <c r="T251" s="68"/>
      <c r="U251" s="62"/>
      <c r="V251" s="246"/>
      <c r="W251" s="247"/>
      <c r="X251" s="171"/>
      <c r="Y251" s="174"/>
      <c r="Z251" s="174"/>
      <c r="AA251" s="225"/>
      <c r="AB251" s="232"/>
      <c r="AC251" s="235"/>
      <c r="AD251" s="171"/>
      <c r="AE251" s="174"/>
      <c r="AF251" s="174"/>
      <c r="AG251" s="207"/>
      <c r="AH251" s="96"/>
      <c r="AI251" s="205"/>
      <c r="AJ251" s="17"/>
      <c r="AK251" s="17"/>
      <c r="AL251" s="17"/>
      <c r="AM251" s="17"/>
      <c r="AN251" s="17"/>
      <c r="AO251" s="17"/>
      <c r="AP251" s="17"/>
      <c r="AQ251" s="17"/>
      <c r="AR251" s="17"/>
      <c r="AS251" s="17"/>
      <c r="AT251" s="17"/>
      <c r="AU251" s="17"/>
      <c r="AV251" s="17"/>
      <c r="AW251" s="17"/>
      <c r="AX251" s="17"/>
      <c r="AY251" s="17"/>
      <c r="AZ251" s="17"/>
      <c r="BA251" s="17"/>
      <c r="BB251" s="17"/>
      <c r="BC251" s="17"/>
      <c r="BD251" s="17"/>
      <c r="BE251" s="17"/>
      <c r="BF251" s="17"/>
      <c r="BG251" s="17"/>
      <c r="BH251" s="137"/>
    </row>
    <row r="252" spans="2:60" ht="15" customHeight="1" thickBot="1" x14ac:dyDescent="0.4">
      <c r="B252" s="13">
        <v>179</v>
      </c>
      <c r="E252" s="54"/>
      <c r="F252" s="91" t="str">
        <f t="shared" si="2"/>
        <v/>
      </c>
      <c r="G252" s="18"/>
      <c r="H252" s="18"/>
      <c r="I252" s="18"/>
      <c r="J252" s="18"/>
      <c r="K252" s="18"/>
      <c r="L252" s="62"/>
      <c r="M252" s="62"/>
      <c r="N252" s="18"/>
      <c r="O252" s="18"/>
      <c r="P252" s="68"/>
      <c r="Q252" s="68"/>
      <c r="R252" s="68"/>
      <c r="S252" s="68"/>
      <c r="T252" s="68"/>
      <c r="U252" s="62"/>
      <c r="V252" s="246"/>
      <c r="W252" s="247"/>
      <c r="X252" s="171"/>
      <c r="Y252" s="174"/>
      <c r="Z252" s="174"/>
      <c r="AA252" s="225"/>
      <c r="AB252" s="232"/>
      <c r="AC252" s="235"/>
      <c r="AD252" s="171"/>
      <c r="AE252" s="174"/>
      <c r="AF252" s="174"/>
      <c r="AG252" s="207"/>
      <c r="AH252" s="96"/>
      <c r="AI252" s="205"/>
      <c r="AJ252" s="17"/>
      <c r="AK252" s="17"/>
      <c r="AL252" s="17"/>
      <c r="AM252" s="17"/>
      <c r="AN252" s="17"/>
      <c r="AO252" s="17"/>
      <c r="AP252" s="17"/>
      <c r="AQ252" s="17"/>
      <c r="AR252" s="17"/>
      <c r="AS252" s="17"/>
      <c r="AT252" s="17"/>
      <c r="AU252" s="17"/>
      <c r="AV252" s="17"/>
      <c r="AW252" s="17"/>
      <c r="AX252" s="17"/>
      <c r="AY252" s="17"/>
      <c r="AZ252" s="17"/>
      <c r="BA252" s="17"/>
      <c r="BB252" s="17"/>
      <c r="BC252" s="17"/>
      <c r="BD252" s="17"/>
      <c r="BE252" s="17"/>
      <c r="BF252" s="17"/>
      <c r="BG252" s="17"/>
      <c r="BH252" s="137"/>
    </row>
    <row r="253" spans="2:60" ht="15" customHeight="1" thickBot="1" x14ac:dyDescent="0.4">
      <c r="B253" s="13">
        <v>180</v>
      </c>
      <c r="E253" s="54"/>
      <c r="F253" s="91" t="str">
        <f t="shared" si="2"/>
        <v/>
      </c>
      <c r="G253" s="18"/>
      <c r="H253" s="18"/>
      <c r="I253" s="18"/>
      <c r="J253" s="18"/>
      <c r="K253" s="18"/>
      <c r="L253" s="62"/>
      <c r="M253" s="62"/>
      <c r="N253" s="18"/>
      <c r="O253" s="18"/>
      <c r="P253" s="68"/>
      <c r="Q253" s="68"/>
      <c r="R253" s="68"/>
      <c r="S253" s="68"/>
      <c r="T253" s="68"/>
      <c r="U253" s="62"/>
      <c r="V253" s="246"/>
      <c r="W253" s="247"/>
      <c r="X253" s="171"/>
      <c r="Y253" s="174"/>
      <c r="Z253" s="174"/>
      <c r="AA253" s="225"/>
      <c r="AB253" s="232"/>
      <c r="AC253" s="235"/>
      <c r="AD253" s="171"/>
      <c r="AE253" s="174"/>
      <c r="AF253" s="174"/>
      <c r="AG253" s="207"/>
      <c r="AH253" s="96"/>
      <c r="AI253" s="205"/>
      <c r="AJ253" s="17"/>
      <c r="AK253" s="17"/>
      <c r="AL253" s="17"/>
      <c r="AM253" s="17"/>
      <c r="AN253" s="17"/>
      <c r="AO253" s="17"/>
      <c r="AP253" s="17"/>
      <c r="AQ253" s="17"/>
      <c r="AR253" s="17"/>
      <c r="AS253" s="17"/>
      <c r="AT253" s="17"/>
      <c r="AU253" s="17"/>
      <c r="AV253" s="17"/>
      <c r="AW253" s="17"/>
      <c r="AX253" s="17"/>
      <c r="AY253" s="17"/>
      <c r="AZ253" s="17"/>
      <c r="BA253" s="17"/>
      <c r="BB253" s="17"/>
      <c r="BC253" s="17"/>
      <c r="BD253" s="17"/>
      <c r="BE253" s="17"/>
      <c r="BF253" s="17"/>
      <c r="BG253" s="17"/>
      <c r="BH253" s="137"/>
    </row>
    <row r="254" spans="2:60" ht="15" customHeight="1" thickBot="1" x14ac:dyDescent="0.4">
      <c r="B254" s="13">
        <v>181</v>
      </c>
      <c r="E254" s="54"/>
      <c r="F254" s="91" t="str">
        <f t="shared" si="2"/>
        <v/>
      </c>
      <c r="G254" s="18"/>
      <c r="H254" s="18"/>
      <c r="I254" s="18"/>
      <c r="J254" s="18"/>
      <c r="K254" s="18"/>
      <c r="L254" s="62"/>
      <c r="M254" s="62"/>
      <c r="N254" s="18"/>
      <c r="O254" s="18"/>
      <c r="P254" s="68"/>
      <c r="Q254" s="68"/>
      <c r="R254" s="68"/>
      <c r="S254" s="68"/>
      <c r="T254" s="68"/>
      <c r="U254" s="62"/>
      <c r="V254" s="246"/>
      <c r="W254" s="247"/>
      <c r="X254" s="171"/>
      <c r="Y254" s="174"/>
      <c r="Z254" s="174"/>
      <c r="AA254" s="225"/>
      <c r="AB254" s="232"/>
      <c r="AC254" s="235"/>
      <c r="AD254" s="171"/>
      <c r="AE254" s="174"/>
      <c r="AF254" s="174"/>
      <c r="AG254" s="207"/>
      <c r="AH254" s="96"/>
      <c r="AI254" s="205"/>
      <c r="AJ254" s="17"/>
      <c r="AK254" s="17"/>
      <c r="AL254" s="17"/>
      <c r="AM254" s="17"/>
      <c r="AN254" s="17"/>
      <c r="AO254" s="17"/>
      <c r="AP254" s="17"/>
      <c r="AQ254" s="17"/>
      <c r="AR254" s="17"/>
      <c r="AS254" s="17"/>
      <c r="AT254" s="17"/>
      <c r="AU254" s="17"/>
      <c r="AV254" s="17"/>
      <c r="AW254" s="17"/>
      <c r="AX254" s="17"/>
      <c r="AY254" s="17"/>
      <c r="AZ254" s="17"/>
      <c r="BA254" s="17"/>
      <c r="BB254" s="17"/>
      <c r="BC254" s="17"/>
      <c r="BD254" s="17"/>
      <c r="BE254" s="17"/>
      <c r="BF254" s="17"/>
      <c r="BG254" s="17"/>
      <c r="BH254" s="137"/>
    </row>
    <row r="255" spans="2:60" ht="15" customHeight="1" thickBot="1" x14ac:dyDescent="0.4">
      <c r="B255" s="13">
        <v>182</v>
      </c>
      <c r="E255" s="54"/>
      <c r="F255" s="91" t="str">
        <f t="shared" si="2"/>
        <v/>
      </c>
      <c r="G255" s="18"/>
      <c r="H255" s="18"/>
      <c r="I255" s="18"/>
      <c r="J255" s="18"/>
      <c r="K255" s="18"/>
      <c r="L255" s="62"/>
      <c r="M255" s="62"/>
      <c r="N255" s="18"/>
      <c r="O255" s="18"/>
      <c r="P255" s="68"/>
      <c r="Q255" s="68"/>
      <c r="R255" s="68"/>
      <c r="S255" s="68"/>
      <c r="T255" s="68"/>
      <c r="U255" s="62"/>
      <c r="V255" s="246"/>
      <c r="W255" s="247"/>
      <c r="X255" s="171"/>
      <c r="Y255" s="174"/>
      <c r="Z255" s="174"/>
      <c r="AA255" s="225"/>
      <c r="AB255" s="232"/>
      <c r="AC255" s="235"/>
      <c r="AD255" s="171"/>
      <c r="AE255" s="174"/>
      <c r="AF255" s="174"/>
      <c r="AG255" s="207"/>
      <c r="AH255" s="96"/>
      <c r="AI255" s="205"/>
      <c r="AJ255" s="17"/>
      <c r="AK255" s="17"/>
      <c r="AL255" s="17"/>
      <c r="AM255" s="17"/>
      <c r="AN255" s="17"/>
      <c r="AO255" s="17"/>
      <c r="AP255" s="17"/>
      <c r="AQ255" s="17"/>
      <c r="AR255" s="17"/>
      <c r="AS255" s="17"/>
      <c r="AT255" s="17"/>
      <c r="AU255" s="17"/>
      <c r="AV255" s="17"/>
      <c r="AW255" s="17"/>
      <c r="AX255" s="17"/>
      <c r="AY255" s="17"/>
      <c r="AZ255" s="17"/>
      <c r="BA255" s="17"/>
      <c r="BB255" s="17"/>
      <c r="BC255" s="17"/>
      <c r="BD255" s="17"/>
      <c r="BE255" s="17"/>
      <c r="BF255" s="17"/>
      <c r="BG255" s="17"/>
      <c r="BH255" s="137"/>
    </row>
    <row r="256" spans="2:60" ht="15" customHeight="1" thickBot="1" x14ac:dyDescent="0.4">
      <c r="B256" s="13">
        <v>183</v>
      </c>
      <c r="E256" s="54"/>
      <c r="F256" s="91" t="str">
        <f t="shared" si="2"/>
        <v/>
      </c>
      <c r="G256" s="18"/>
      <c r="H256" s="18"/>
      <c r="I256" s="18"/>
      <c r="J256" s="18"/>
      <c r="K256" s="18"/>
      <c r="L256" s="62"/>
      <c r="M256" s="62"/>
      <c r="N256" s="18"/>
      <c r="O256" s="18"/>
      <c r="P256" s="68"/>
      <c r="Q256" s="68"/>
      <c r="R256" s="68"/>
      <c r="S256" s="68"/>
      <c r="T256" s="68"/>
      <c r="U256" s="62"/>
      <c r="V256" s="246"/>
      <c r="W256" s="247"/>
      <c r="X256" s="171"/>
      <c r="Y256" s="174"/>
      <c r="Z256" s="174"/>
      <c r="AA256" s="225"/>
      <c r="AB256" s="232"/>
      <c r="AC256" s="235"/>
      <c r="AD256" s="171"/>
      <c r="AE256" s="174"/>
      <c r="AF256" s="174"/>
      <c r="AG256" s="207"/>
      <c r="AH256" s="96"/>
      <c r="AI256" s="205"/>
      <c r="AJ256" s="17"/>
      <c r="AK256" s="17"/>
      <c r="AL256" s="17"/>
      <c r="AM256" s="17"/>
      <c r="AN256" s="17"/>
      <c r="AO256" s="17"/>
      <c r="AP256" s="17"/>
      <c r="AQ256" s="17"/>
      <c r="AR256" s="17"/>
      <c r="AS256" s="17"/>
      <c r="AT256" s="17"/>
      <c r="AU256" s="17"/>
      <c r="AV256" s="17"/>
      <c r="AW256" s="17"/>
      <c r="AX256" s="17"/>
      <c r="AY256" s="17"/>
      <c r="AZ256" s="17"/>
      <c r="BA256" s="17"/>
      <c r="BB256" s="17"/>
      <c r="BC256" s="17"/>
      <c r="BD256" s="17"/>
      <c r="BE256" s="17"/>
      <c r="BF256" s="17"/>
      <c r="BG256" s="17"/>
      <c r="BH256" s="137"/>
    </row>
    <row r="257" spans="2:60" ht="15" customHeight="1" thickBot="1" x14ac:dyDescent="0.4">
      <c r="B257" s="13">
        <v>184</v>
      </c>
      <c r="E257" s="54"/>
      <c r="F257" s="91" t="str">
        <f t="shared" si="2"/>
        <v/>
      </c>
      <c r="G257" s="18"/>
      <c r="H257" s="18"/>
      <c r="I257" s="18"/>
      <c r="J257" s="18"/>
      <c r="K257" s="18"/>
      <c r="L257" s="62"/>
      <c r="M257" s="62"/>
      <c r="N257" s="18"/>
      <c r="O257" s="18"/>
      <c r="P257" s="68"/>
      <c r="Q257" s="68"/>
      <c r="R257" s="68"/>
      <c r="S257" s="68"/>
      <c r="T257" s="68"/>
      <c r="U257" s="62"/>
      <c r="V257" s="246"/>
      <c r="W257" s="247"/>
      <c r="X257" s="171"/>
      <c r="Y257" s="174"/>
      <c r="Z257" s="174"/>
      <c r="AA257" s="225"/>
      <c r="AB257" s="232"/>
      <c r="AC257" s="235"/>
      <c r="AD257" s="171"/>
      <c r="AE257" s="174"/>
      <c r="AF257" s="174"/>
      <c r="AG257" s="207"/>
      <c r="AH257" s="96"/>
      <c r="AI257" s="205"/>
      <c r="AJ257" s="17"/>
      <c r="AK257" s="17"/>
      <c r="AL257" s="17"/>
      <c r="AM257" s="17"/>
      <c r="AN257" s="17"/>
      <c r="AO257" s="17"/>
      <c r="AP257" s="17"/>
      <c r="AQ257" s="17"/>
      <c r="AR257" s="17"/>
      <c r="AS257" s="17"/>
      <c r="AT257" s="17"/>
      <c r="AU257" s="17"/>
      <c r="AV257" s="17"/>
      <c r="AW257" s="17"/>
      <c r="AX257" s="17"/>
      <c r="AY257" s="17"/>
      <c r="AZ257" s="17"/>
      <c r="BA257" s="17"/>
      <c r="BB257" s="17"/>
      <c r="BC257" s="17"/>
      <c r="BD257" s="17"/>
      <c r="BE257" s="17"/>
      <c r="BF257" s="17"/>
      <c r="BG257" s="17"/>
      <c r="BH257" s="137"/>
    </row>
    <row r="258" spans="2:60" ht="15" customHeight="1" thickBot="1" x14ac:dyDescent="0.4">
      <c r="B258" s="13">
        <v>185</v>
      </c>
      <c r="E258" s="54"/>
      <c r="F258" s="91" t="str">
        <f t="shared" si="2"/>
        <v/>
      </c>
      <c r="G258" s="18"/>
      <c r="H258" s="18"/>
      <c r="I258" s="18"/>
      <c r="J258" s="18"/>
      <c r="K258" s="18"/>
      <c r="L258" s="62"/>
      <c r="M258" s="62"/>
      <c r="N258" s="18"/>
      <c r="O258" s="18"/>
      <c r="P258" s="68"/>
      <c r="Q258" s="68"/>
      <c r="R258" s="68"/>
      <c r="S258" s="68"/>
      <c r="T258" s="68"/>
      <c r="U258" s="62"/>
      <c r="V258" s="246"/>
      <c r="W258" s="247"/>
      <c r="X258" s="171"/>
      <c r="Y258" s="174"/>
      <c r="Z258" s="174"/>
      <c r="AA258" s="225"/>
      <c r="AB258" s="232"/>
      <c r="AC258" s="235"/>
      <c r="AD258" s="171"/>
      <c r="AE258" s="174"/>
      <c r="AF258" s="174"/>
      <c r="AG258" s="207"/>
      <c r="AH258" s="96"/>
      <c r="AI258" s="205"/>
      <c r="AJ258" s="17"/>
      <c r="AK258" s="17"/>
      <c r="AL258" s="17"/>
      <c r="AM258" s="17"/>
      <c r="AN258" s="17"/>
      <c r="AO258" s="17"/>
      <c r="AP258" s="17"/>
      <c r="AQ258" s="17"/>
      <c r="AR258" s="17"/>
      <c r="AS258" s="17"/>
      <c r="AT258" s="17"/>
      <c r="AU258" s="17"/>
      <c r="AV258" s="17"/>
      <c r="AW258" s="17"/>
      <c r="AX258" s="17"/>
      <c r="AY258" s="17"/>
      <c r="AZ258" s="17"/>
      <c r="BA258" s="17"/>
      <c r="BB258" s="17"/>
      <c r="BC258" s="17"/>
      <c r="BD258" s="17"/>
      <c r="BE258" s="17"/>
      <c r="BF258" s="17"/>
      <c r="BG258" s="17"/>
      <c r="BH258" s="137"/>
    </row>
    <row r="259" spans="2:60" ht="15" customHeight="1" thickBot="1" x14ac:dyDescent="0.4">
      <c r="B259" s="13">
        <v>186</v>
      </c>
      <c r="E259" s="54"/>
      <c r="F259" s="91" t="str">
        <f t="shared" si="2"/>
        <v/>
      </c>
      <c r="G259" s="18"/>
      <c r="H259" s="18"/>
      <c r="I259" s="18"/>
      <c r="J259" s="18"/>
      <c r="K259" s="18"/>
      <c r="L259" s="62"/>
      <c r="M259" s="62"/>
      <c r="N259" s="18"/>
      <c r="O259" s="18"/>
      <c r="P259" s="68"/>
      <c r="Q259" s="68"/>
      <c r="R259" s="68"/>
      <c r="S259" s="68"/>
      <c r="T259" s="68"/>
      <c r="U259" s="62"/>
      <c r="V259" s="246"/>
      <c r="W259" s="247"/>
      <c r="X259" s="171"/>
      <c r="Y259" s="174"/>
      <c r="Z259" s="174"/>
      <c r="AA259" s="225"/>
      <c r="AB259" s="232"/>
      <c r="AC259" s="235"/>
      <c r="AD259" s="171"/>
      <c r="AE259" s="174"/>
      <c r="AF259" s="174"/>
      <c r="AG259" s="207"/>
      <c r="AH259" s="96"/>
      <c r="AI259" s="205"/>
      <c r="AJ259" s="17"/>
      <c r="AK259" s="17"/>
      <c r="AL259" s="17"/>
      <c r="AM259" s="17"/>
      <c r="AN259" s="17"/>
      <c r="AO259" s="17"/>
      <c r="AP259" s="17"/>
      <c r="AQ259" s="17"/>
      <c r="AR259" s="17"/>
      <c r="AS259" s="17"/>
      <c r="AT259" s="17"/>
      <c r="AU259" s="17"/>
      <c r="AV259" s="17"/>
      <c r="AW259" s="17"/>
      <c r="AX259" s="17"/>
      <c r="AY259" s="17"/>
      <c r="AZ259" s="17"/>
      <c r="BA259" s="17"/>
      <c r="BB259" s="17"/>
      <c r="BC259" s="17"/>
      <c r="BD259" s="17"/>
      <c r="BE259" s="17"/>
      <c r="BF259" s="17"/>
      <c r="BG259" s="17"/>
      <c r="BH259" s="137"/>
    </row>
    <row r="260" spans="2:60" ht="15" customHeight="1" thickBot="1" x14ac:dyDescent="0.4">
      <c r="B260" s="13">
        <v>187</v>
      </c>
      <c r="E260" s="54"/>
      <c r="F260" s="91" t="str">
        <f t="shared" si="2"/>
        <v/>
      </c>
      <c r="G260" s="18"/>
      <c r="H260" s="18"/>
      <c r="I260" s="18"/>
      <c r="J260" s="18"/>
      <c r="K260" s="18"/>
      <c r="L260" s="62"/>
      <c r="M260" s="62"/>
      <c r="N260" s="18"/>
      <c r="O260" s="18"/>
      <c r="P260" s="68"/>
      <c r="Q260" s="68"/>
      <c r="R260" s="68"/>
      <c r="S260" s="68"/>
      <c r="T260" s="68"/>
      <c r="U260" s="62"/>
      <c r="V260" s="246"/>
      <c r="W260" s="247"/>
      <c r="X260" s="171"/>
      <c r="Y260" s="174"/>
      <c r="Z260" s="174"/>
      <c r="AA260" s="225"/>
      <c r="AB260" s="232"/>
      <c r="AC260" s="235"/>
      <c r="AD260" s="171"/>
      <c r="AE260" s="174"/>
      <c r="AF260" s="174"/>
      <c r="AG260" s="207"/>
      <c r="AH260" s="96"/>
      <c r="AI260" s="205"/>
      <c r="AJ260" s="17"/>
      <c r="AK260" s="17"/>
      <c r="AL260" s="17"/>
      <c r="AM260" s="17"/>
      <c r="AN260" s="17"/>
      <c r="AO260" s="17"/>
      <c r="AP260" s="17"/>
      <c r="AQ260" s="17"/>
      <c r="AR260" s="17"/>
      <c r="AS260" s="17"/>
      <c r="AT260" s="17"/>
      <c r="AU260" s="17"/>
      <c r="AV260" s="17"/>
      <c r="AW260" s="17"/>
      <c r="AX260" s="17"/>
      <c r="AY260" s="17"/>
      <c r="AZ260" s="17"/>
      <c r="BA260" s="17"/>
      <c r="BB260" s="17"/>
      <c r="BC260" s="17"/>
      <c r="BD260" s="17"/>
      <c r="BE260" s="17"/>
      <c r="BF260" s="17"/>
      <c r="BG260" s="17"/>
      <c r="BH260" s="137"/>
    </row>
    <row r="261" spans="2:60" ht="15" customHeight="1" thickBot="1" x14ac:dyDescent="0.4">
      <c r="B261" s="13">
        <v>188</v>
      </c>
      <c r="E261" s="54"/>
      <c r="F261" s="91" t="str">
        <f t="shared" si="2"/>
        <v/>
      </c>
      <c r="G261" s="18"/>
      <c r="H261" s="18"/>
      <c r="I261" s="18"/>
      <c r="J261" s="18"/>
      <c r="K261" s="18"/>
      <c r="L261" s="62"/>
      <c r="M261" s="62"/>
      <c r="N261" s="18"/>
      <c r="O261" s="18"/>
      <c r="P261" s="68"/>
      <c r="Q261" s="68"/>
      <c r="R261" s="68"/>
      <c r="S261" s="68"/>
      <c r="T261" s="68"/>
      <c r="U261" s="62"/>
      <c r="V261" s="246"/>
      <c r="W261" s="247"/>
      <c r="X261" s="171"/>
      <c r="Y261" s="174"/>
      <c r="Z261" s="174"/>
      <c r="AA261" s="225"/>
      <c r="AB261" s="232"/>
      <c r="AC261" s="235"/>
      <c r="AD261" s="171"/>
      <c r="AE261" s="174"/>
      <c r="AF261" s="174"/>
      <c r="AG261" s="207"/>
      <c r="AH261" s="96"/>
      <c r="AI261" s="205"/>
      <c r="AJ261" s="17"/>
      <c r="AK261" s="17"/>
      <c r="AL261" s="17"/>
      <c r="AM261" s="17"/>
      <c r="AN261" s="17"/>
      <c r="AO261" s="17"/>
      <c r="AP261" s="17"/>
      <c r="AQ261" s="17"/>
      <c r="AR261" s="17"/>
      <c r="AS261" s="17"/>
      <c r="AT261" s="17"/>
      <c r="AU261" s="17"/>
      <c r="AV261" s="17"/>
      <c r="AW261" s="17"/>
      <c r="AX261" s="17"/>
      <c r="AY261" s="17"/>
      <c r="AZ261" s="17"/>
      <c r="BA261" s="17"/>
      <c r="BB261" s="17"/>
      <c r="BC261" s="17"/>
      <c r="BD261" s="17"/>
      <c r="BE261" s="17"/>
      <c r="BF261" s="17"/>
      <c r="BG261" s="17"/>
      <c r="BH261" s="137"/>
    </row>
    <row r="262" spans="2:60" ht="15" customHeight="1" thickBot="1" x14ac:dyDescent="0.4">
      <c r="B262" s="13">
        <v>189</v>
      </c>
      <c r="E262" s="54"/>
      <c r="F262" s="91" t="str">
        <f t="shared" si="2"/>
        <v/>
      </c>
      <c r="G262" s="18"/>
      <c r="H262" s="18"/>
      <c r="I262" s="18"/>
      <c r="J262" s="18"/>
      <c r="K262" s="18"/>
      <c r="L262" s="62"/>
      <c r="M262" s="62"/>
      <c r="N262" s="18"/>
      <c r="O262" s="18"/>
      <c r="P262" s="68"/>
      <c r="Q262" s="68"/>
      <c r="R262" s="68"/>
      <c r="S262" s="68"/>
      <c r="T262" s="68"/>
      <c r="U262" s="62"/>
      <c r="V262" s="246"/>
      <c r="W262" s="247"/>
      <c r="X262" s="171"/>
      <c r="Y262" s="174"/>
      <c r="Z262" s="174"/>
      <c r="AA262" s="225"/>
      <c r="AB262" s="232"/>
      <c r="AC262" s="235"/>
      <c r="AD262" s="171"/>
      <c r="AE262" s="174"/>
      <c r="AF262" s="174"/>
      <c r="AG262" s="207"/>
      <c r="AH262" s="96"/>
      <c r="AI262" s="205"/>
      <c r="AJ262" s="17"/>
      <c r="AK262" s="17"/>
      <c r="AL262" s="17"/>
      <c r="AM262" s="17"/>
      <c r="AN262" s="17"/>
      <c r="AO262" s="17"/>
      <c r="AP262" s="17"/>
      <c r="AQ262" s="17"/>
      <c r="AR262" s="17"/>
      <c r="AS262" s="17"/>
      <c r="AT262" s="17"/>
      <c r="AU262" s="17"/>
      <c r="AV262" s="17"/>
      <c r="AW262" s="17"/>
      <c r="AX262" s="17"/>
      <c r="AY262" s="17"/>
      <c r="AZ262" s="17"/>
      <c r="BA262" s="17"/>
      <c r="BB262" s="17"/>
      <c r="BC262" s="17"/>
      <c r="BD262" s="17"/>
      <c r="BE262" s="17"/>
      <c r="BF262" s="17"/>
      <c r="BG262" s="17"/>
      <c r="BH262" s="137"/>
    </row>
    <row r="263" spans="2:60" ht="15" customHeight="1" thickBot="1" x14ac:dyDescent="0.4">
      <c r="B263" s="13">
        <v>190</v>
      </c>
      <c r="E263" s="54"/>
      <c r="F263" s="91" t="str">
        <f t="shared" si="2"/>
        <v/>
      </c>
      <c r="G263" s="18"/>
      <c r="H263" s="18"/>
      <c r="I263" s="18"/>
      <c r="J263" s="18"/>
      <c r="K263" s="18"/>
      <c r="L263" s="62"/>
      <c r="M263" s="62"/>
      <c r="N263" s="18"/>
      <c r="O263" s="18"/>
      <c r="P263" s="68"/>
      <c r="Q263" s="68"/>
      <c r="R263" s="68"/>
      <c r="S263" s="68"/>
      <c r="T263" s="68"/>
      <c r="U263" s="62"/>
      <c r="V263" s="246"/>
      <c r="W263" s="247"/>
      <c r="X263" s="171"/>
      <c r="Y263" s="174"/>
      <c r="Z263" s="174"/>
      <c r="AA263" s="225"/>
      <c r="AB263" s="232"/>
      <c r="AC263" s="235"/>
      <c r="AD263" s="171"/>
      <c r="AE263" s="174"/>
      <c r="AF263" s="174"/>
      <c r="AG263" s="207"/>
      <c r="AH263" s="96"/>
      <c r="AI263" s="205"/>
      <c r="AJ263" s="17"/>
      <c r="AK263" s="17"/>
      <c r="AL263" s="17"/>
      <c r="AM263" s="17"/>
      <c r="AN263" s="17"/>
      <c r="AO263" s="17"/>
      <c r="AP263" s="17"/>
      <c r="AQ263" s="17"/>
      <c r="AR263" s="17"/>
      <c r="AS263" s="17"/>
      <c r="AT263" s="17"/>
      <c r="AU263" s="17"/>
      <c r="AV263" s="17"/>
      <c r="AW263" s="17"/>
      <c r="AX263" s="17"/>
      <c r="AY263" s="17"/>
      <c r="AZ263" s="17"/>
      <c r="BA263" s="17"/>
      <c r="BB263" s="17"/>
      <c r="BC263" s="17"/>
      <c r="BD263" s="17"/>
      <c r="BE263" s="17"/>
      <c r="BF263" s="17"/>
      <c r="BG263" s="17"/>
      <c r="BH263" s="137"/>
    </row>
    <row r="264" spans="2:60" ht="15" customHeight="1" thickBot="1" x14ac:dyDescent="0.4">
      <c r="B264" s="13">
        <v>191</v>
      </c>
      <c r="E264" s="54"/>
      <c r="F264" s="91" t="str">
        <f t="shared" si="2"/>
        <v/>
      </c>
      <c r="G264" s="18"/>
      <c r="H264" s="18"/>
      <c r="I264" s="18"/>
      <c r="J264" s="18"/>
      <c r="K264" s="18"/>
      <c r="L264" s="62"/>
      <c r="M264" s="62"/>
      <c r="N264" s="18"/>
      <c r="O264" s="18"/>
      <c r="P264" s="68"/>
      <c r="Q264" s="68"/>
      <c r="R264" s="68"/>
      <c r="S264" s="68"/>
      <c r="T264" s="68"/>
      <c r="U264" s="62"/>
      <c r="V264" s="246"/>
      <c r="W264" s="247"/>
      <c r="X264" s="171"/>
      <c r="Y264" s="174"/>
      <c r="Z264" s="174"/>
      <c r="AA264" s="225"/>
      <c r="AB264" s="232"/>
      <c r="AC264" s="235"/>
      <c r="AD264" s="171"/>
      <c r="AE264" s="174"/>
      <c r="AF264" s="174"/>
      <c r="AG264" s="207"/>
      <c r="AH264" s="96"/>
      <c r="AI264" s="205"/>
      <c r="AJ264" s="17"/>
      <c r="AK264" s="17"/>
      <c r="AL264" s="17"/>
      <c r="AM264" s="17"/>
      <c r="AN264" s="17"/>
      <c r="AO264" s="17"/>
      <c r="AP264" s="17"/>
      <c r="AQ264" s="17"/>
      <c r="AR264" s="17"/>
      <c r="AS264" s="17"/>
      <c r="AT264" s="17"/>
      <c r="AU264" s="17"/>
      <c r="AV264" s="17"/>
      <c r="AW264" s="17"/>
      <c r="AX264" s="17"/>
      <c r="AY264" s="17"/>
      <c r="AZ264" s="17"/>
      <c r="BA264" s="17"/>
      <c r="BB264" s="17"/>
      <c r="BC264" s="17"/>
      <c r="BD264" s="17"/>
      <c r="BE264" s="17"/>
      <c r="BF264" s="17"/>
      <c r="BG264" s="17"/>
      <c r="BH264" s="137"/>
    </row>
    <row r="265" spans="2:60" ht="15" customHeight="1" thickBot="1" x14ac:dyDescent="0.4">
      <c r="B265" s="13">
        <v>192</v>
      </c>
      <c r="E265" s="54"/>
      <c r="F265" s="91" t="str">
        <f t="shared" si="2"/>
        <v/>
      </c>
      <c r="G265" s="18"/>
      <c r="H265" s="18"/>
      <c r="I265" s="18"/>
      <c r="J265" s="18"/>
      <c r="K265" s="18"/>
      <c r="L265" s="62"/>
      <c r="M265" s="62"/>
      <c r="N265" s="18"/>
      <c r="O265" s="18"/>
      <c r="P265" s="68"/>
      <c r="Q265" s="68"/>
      <c r="R265" s="68"/>
      <c r="S265" s="68"/>
      <c r="T265" s="68"/>
      <c r="U265" s="62"/>
      <c r="V265" s="246"/>
      <c r="W265" s="247"/>
      <c r="X265" s="171"/>
      <c r="Y265" s="174"/>
      <c r="Z265" s="174"/>
      <c r="AA265" s="225"/>
      <c r="AB265" s="232"/>
      <c r="AC265" s="235"/>
      <c r="AD265" s="171"/>
      <c r="AE265" s="174"/>
      <c r="AF265" s="174"/>
      <c r="AG265" s="207"/>
      <c r="AH265" s="96"/>
      <c r="AI265" s="205"/>
      <c r="AJ265" s="17"/>
      <c r="AK265" s="17"/>
      <c r="AL265" s="17"/>
      <c r="AM265" s="17"/>
      <c r="AN265" s="17"/>
      <c r="AO265" s="17"/>
      <c r="AP265" s="17"/>
      <c r="AQ265" s="17"/>
      <c r="AR265" s="17"/>
      <c r="AS265" s="17"/>
      <c r="AT265" s="17"/>
      <c r="AU265" s="17"/>
      <c r="AV265" s="17"/>
      <c r="AW265" s="17"/>
      <c r="AX265" s="17"/>
      <c r="AY265" s="17"/>
      <c r="AZ265" s="17"/>
      <c r="BA265" s="17"/>
      <c r="BB265" s="17"/>
      <c r="BC265" s="17"/>
      <c r="BD265" s="17"/>
      <c r="BE265" s="17"/>
      <c r="BF265" s="17"/>
      <c r="BG265" s="17"/>
      <c r="BH265" s="137"/>
    </row>
    <row r="266" spans="2:60" ht="15" customHeight="1" thickBot="1" x14ac:dyDescent="0.4">
      <c r="B266" s="13">
        <v>193</v>
      </c>
      <c r="E266" s="54"/>
      <c r="F266" s="91" t="str">
        <f t="shared" si="2"/>
        <v/>
      </c>
      <c r="G266" s="18"/>
      <c r="H266" s="18"/>
      <c r="I266" s="18"/>
      <c r="J266" s="18"/>
      <c r="K266" s="18"/>
      <c r="L266" s="62"/>
      <c r="M266" s="62"/>
      <c r="N266" s="18"/>
      <c r="O266" s="18"/>
      <c r="P266" s="68"/>
      <c r="Q266" s="68"/>
      <c r="R266" s="68"/>
      <c r="S266" s="68"/>
      <c r="T266" s="68"/>
      <c r="U266" s="62"/>
      <c r="V266" s="246"/>
      <c r="W266" s="247"/>
      <c r="X266" s="171"/>
      <c r="Y266" s="174"/>
      <c r="Z266" s="174"/>
      <c r="AA266" s="225"/>
      <c r="AB266" s="232"/>
      <c r="AC266" s="235"/>
      <c r="AD266" s="171"/>
      <c r="AE266" s="174"/>
      <c r="AF266" s="174"/>
      <c r="AG266" s="207"/>
      <c r="AH266" s="96"/>
      <c r="AI266" s="205"/>
      <c r="AJ266" s="17"/>
      <c r="AK266" s="17"/>
      <c r="AL266" s="17"/>
      <c r="AM266" s="17"/>
      <c r="AN266" s="17"/>
      <c r="AO266" s="17"/>
      <c r="AP266" s="17"/>
      <c r="AQ266" s="17"/>
      <c r="AR266" s="17"/>
      <c r="AS266" s="17"/>
      <c r="AT266" s="17"/>
      <c r="AU266" s="17"/>
      <c r="AV266" s="17"/>
      <c r="AW266" s="17"/>
      <c r="AX266" s="17"/>
      <c r="AY266" s="17"/>
      <c r="AZ266" s="17"/>
      <c r="BA266" s="17"/>
      <c r="BB266" s="17"/>
      <c r="BC266" s="17"/>
      <c r="BD266" s="17"/>
      <c r="BE266" s="17"/>
      <c r="BF266" s="17"/>
      <c r="BG266" s="17"/>
      <c r="BH266" s="137"/>
    </row>
    <row r="267" spans="2:60" ht="15" customHeight="1" thickBot="1" x14ac:dyDescent="0.4">
      <c r="B267" s="13">
        <v>194</v>
      </c>
      <c r="E267" s="54"/>
      <c r="F267" s="91" t="str">
        <f t="shared" ref="F267:F273" si="3">IF(ISBLANK(E267),"",$I$67&amp;TEXT($I$68,"000000")&amp;TEXT(E267,"000000"))</f>
        <v/>
      </c>
      <c r="G267" s="18"/>
      <c r="H267" s="18"/>
      <c r="I267" s="18"/>
      <c r="J267" s="18"/>
      <c r="K267" s="18"/>
      <c r="L267" s="62"/>
      <c r="M267" s="62"/>
      <c r="N267" s="18"/>
      <c r="O267" s="18"/>
      <c r="P267" s="68"/>
      <c r="Q267" s="68"/>
      <c r="R267" s="68"/>
      <c r="S267" s="68"/>
      <c r="T267" s="68"/>
      <c r="U267" s="62"/>
      <c r="V267" s="246"/>
      <c r="W267" s="247"/>
      <c r="X267" s="171"/>
      <c r="Y267" s="174"/>
      <c r="Z267" s="174"/>
      <c r="AA267" s="225"/>
      <c r="AB267" s="232"/>
      <c r="AC267" s="235"/>
      <c r="AD267" s="171"/>
      <c r="AE267" s="174"/>
      <c r="AF267" s="174"/>
      <c r="AG267" s="207"/>
      <c r="AH267" s="96"/>
      <c r="AI267" s="205"/>
      <c r="AJ267" s="17"/>
      <c r="AK267" s="17"/>
      <c r="AL267" s="17"/>
      <c r="AM267" s="17"/>
      <c r="AN267" s="17"/>
      <c r="AO267" s="17"/>
      <c r="AP267" s="17"/>
      <c r="AQ267" s="17"/>
      <c r="AR267" s="17"/>
      <c r="AS267" s="17"/>
      <c r="AT267" s="17"/>
      <c r="AU267" s="17"/>
      <c r="AV267" s="17"/>
      <c r="AW267" s="17"/>
      <c r="AX267" s="17"/>
      <c r="AY267" s="17"/>
      <c r="AZ267" s="17"/>
      <c r="BA267" s="17"/>
      <c r="BB267" s="17"/>
      <c r="BC267" s="17"/>
      <c r="BD267" s="17"/>
      <c r="BE267" s="17"/>
      <c r="BF267" s="17"/>
      <c r="BG267" s="17"/>
      <c r="BH267" s="137"/>
    </row>
    <row r="268" spans="2:60" ht="15" customHeight="1" thickBot="1" x14ac:dyDescent="0.4">
      <c r="B268" s="13">
        <v>195</v>
      </c>
      <c r="E268" s="54"/>
      <c r="F268" s="91" t="str">
        <f t="shared" si="3"/>
        <v/>
      </c>
      <c r="G268" s="18"/>
      <c r="H268" s="18"/>
      <c r="I268" s="18"/>
      <c r="J268" s="18"/>
      <c r="K268" s="18"/>
      <c r="L268" s="62"/>
      <c r="M268" s="62"/>
      <c r="N268" s="18"/>
      <c r="O268" s="18"/>
      <c r="P268" s="68"/>
      <c r="Q268" s="68"/>
      <c r="R268" s="68"/>
      <c r="S268" s="68"/>
      <c r="T268" s="68"/>
      <c r="U268" s="62"/>
      <c r="V268" s="246"/>
      <c r="W268" s="247"/>
      <c r="X268" s="171"/>
      <c r="Y268" s="174"/>
      <c r="Z268" s="174"/>
      <c r="AA268" s="225"/>
      <c r="AB268" s="232"/>
      <c r="AC268" s="235"/>
      <c r="AD268" s="171"/>
      <c r="AE268" s="174"/>
      <c r="AF268" s="174"/>
      <c r="AG268" s="207"/>
      <c r="AH268" s="96"/>
      <c r="AI268" s="205"/>
      <c r="AJ268" s="17"/>
      <c r="AK268" s="17"/>
      <c r="AL268" s="17"/>
      <c r="AM268" s="17"/>
      <c r="AN268" s="17"/>
      <c r="AO268" s="17"/>
      <c r="AP268" s="17"/>
      <c r="AQ268" s="17"/>
      <c r="AR268" s="17"/>
      <c r="AS268" s="17"/>
      <c r="AT268" s="17"/>
      <c r="AU268" s="17"/>
      <c r="AV268" s="17"/>
      <c r="AW268" s="17"/>
      <c r="AX268" s="17"/>
      <c r="AY268" s="17"/>
      <c r="AZ268" s="17"/>
      <c r="BA268" s="17"/>
      <c r="BB268" s="17"/>
      <c r="BC268" s="17"/>
      <c r="BD268" s="17"/>
      <c r="BE268" s="17"/>
      <c r="BF268" s="17"/>
      <c r="BG268" s="17"/>
      <c r="BH268" s="137"/>
    </row>
    <row r="269" spans="2:60" ht="15" customHeight="1" thickBot="1" x14ac:dyDescent="0.4">
      <c r="B269" s="13">
        <v>196</v>
      </c>
      <c r="E269" s="54"/>
      <c r="F269" s="91" t="str">
        <f t="shared" si="3"/>
        <v/>
      </c>
      <c r="G269" s="18"/>
      <c r="H269" s="18"/>
      <c r="I269" s="18"/>
      <c r="J269" s="18"/>
      <c r="K269" s="18"/>
      <c r="L269" s="62"/>
      <c r="M269" s="62"/>
      <c r="N269" s="18"/>
      <c r="O269" s="18"/>
      <c r="P269" s="68"/>
      <c r="Q269" s="68"/>
      <c r="R269" s="68"/>
      <c r="S269" s="68"/>
      <c r="T269" s="68"/>
      <c r="U269" s="62"/>
      <c r="V269" s="246"/>
      <c r="W269" s="247"/>
      <c r="X269" s="171"/>
      <c r="Y269" s="174"/>
      <c r="Z269" s="174"/>
      <c r="AA269" s="225"/>
      <c r="AB269" s="232"/>
      <c r="AC269" s="235"/>
      <c r="AD269" s="171"/>
      <c r="AE269" s="174"/>
      <c r="AF269" s="174"/>
      <c r="AG269" s="207"/>
      <c r="AH269" s="96"/>
      <c r="AI269" s="205"/>
      <c r="AJ269" s="17"/>
      <c r="AK269" s="17"/>
      <c r="AL269" s="17"/>
      <c r="AM269" s="17"/>
      <c r="AN269" s="17"/>
      <c r="AO269" s="17"/>
      <c r="AP269" s="17"/>
      <c r="AQ269" s="17"/>
      <c r="AR269" s="17"/>
      <c r="AS269" s="17"/>
      <c r="AT269" s="17"/>
      <c r="AU269" s="17"/>
      <c r="AV269" s="17"/>
      <c r="AW269" s="17"/>
      <c r="AX269" s="17"/>
      <c r="AY269" s="17"/>
      <c r="AZ269" s="17"/>
      <c r="BA269" s="17"/>
      <c r="BB269" s="17"/>
      <c r="BC269" s="17"/>
      <c r="BD269" s="17"/>
      <c r="BE269" s="17"/>
      <c r="BF269" s="17"/>
      <c r="BG269" s="17"/>
      <c r="BH269" s="137"/>
    </row>
    <row r="270" spans="2:60" ht="15" customHeight="1" thickBot="1" x14ac:dyDescent="0.4">
      <c r="B270" s="13">
        <v>197</v>
      </c>
      <c r="E270" s="54"/>
      <c r="F270" s="91" t="str">
        <f t="shared" si="3"/>
        <v/>
      </c>
      <c r="G270" s="18"/>
      <c r="H270" s="18"/>
      <c r="I270" s="18"/>
      <c r="J270" s="18"/>
      <c r="K270" s="18"/>
      <c r="L270" s="62"/>
      <c r="M270" s="62"/>
      <c r="N270" s="18"/>
      <c r="O270" s="18"/>
      <c r="P270" s="68"/>
      <c r="Q270" s="68"/>
      <c r="R270" s="68"/>
      <c r="S270" s="68"/>
      <c r="T270" s="68"/>
      <c r="U270" s="62"/>
      <c r="V270" s="246"/>
      <c r="W270" s="247"/>
      <c r="X270" s="171"/>
      <c r="Y270" s="174"/>
      <c r="Z270" s="174"/>
      <c r="AA270" s="225"/>
      <c r="AB270" s="232"/>
      <c r="AC270" s="235"/>
      <c r="AD270" s="171"/>
      <c r="AE270" s="174"/>
      <c r="AF270" s="174"/>
      <c r="AG270" s="207"/>
      <c r="AH270" s="96"/>
      <c r="AI270" s="205"/>
      <c r="AJ270" s="17"/>
      <c r="AK270" s="17"/>
      <c r="AL270" s="17"/>
      <c r="AM270" s="17"/>
      <c r="AN270" s="17"/>
      <c r="AO270" s="17"/>
      <c r="AP270" s="17"/>
      <c r="AQ270" s="17"/>
      <c r="AR270" s="17"/>
      <c r="AS270" s="17"/>
      <c r="AT270" s="17"/>
      <c r="AU270" s="17"/>
      <c r="AV270" s="17"/>
      <c r="AW270" s="17"/>
      <c r="AX270" s="17"/>
      <c r="AY270" s="17"/>
      <c r="AZ270" s="17"/>
      <c r="BA270" s="17"/>
      <c r="BB270" s="17"/>
      <c r="BC270" s="17"/>
      <c r="BD270" s="17"/>
      <c r="BE270" s="17"/>
      <c r="BF270" s="17"/>
      <c r="BG270" s="17"/>
      <c r="BH270" s="137"/>
    </row>
    <row r="271" spans="2:60" ht="15" customHeight="1" thickBot="1" x14ac:dyDescent="0.4">
      <c r="B271" s="13">
        <v>198</v>
      </c>
      <c r="E271" s="54"/>
      <c r="F271" s="91" t="str">
        <f t="shared" si="3"/>
        <v/>
      </c>
      <c r="G271" s="18"/>
      <c r="H271" s="18"/>
      <c r="I271" s="18"/>
      <c r="J271" s="18"/>
      <c r="K271" s="18"/>
      <c r="L271" s="62"/>
      <c r="M271" s="62"/>
      <c r="N271" s="18"/>
      <c r="O271" s="18"/>
      <c r="P271" s="68"/>
      <c r="Q271" s="68"/>
      <c r="R271" s="68"/>
      <c r="S271" s="68"/>
      <c r="T271" s="68"/>
      <c r="U271" s="62"/>
      <c r="V271" s="246"/>
      <c r="W271" s="247"/>
      <c r="X271" s="171"/>
      <c r="Y271" s="174"/>
      <c r="Z271" s="174"/>
      <c r="AA271" s="225"/>
      <c r="AB271" s="232"/>
      <c r="AC271" s="235"/>
      <c r="AD271" s="171"/>
      <c r="AE271" s="174"/>
      <c r="AF271" s="174"/>
      <c r="AG271" s="207"/>
      <c r="AH271" s="96"/>
      <c r="AI271" s="205"/>
      <c r="AJ271" s="17"/>
      <c r="AK271" s="17"/>
      <c r="AL271" s="17"/>
      <c r="AM271" s="17"/>
      <c r="AN271" s="17"/>
      <c r="AO271" s="17"/>
      <c r="AP271" s="17"/>
      <c r="AQ271" s="17"/>
      <c r="AR271" s="17"/>
      <c r="AS271" s="17"/>
      <c r="AT271" s="17"/>
      <c r="AU271" s="17"/>
      <c r="AV271" s="17"/>
      <c r="AW271" s="17"/>
      <c r="AX271" s="17"/>
      <c r="AY271" s="17"/>
      <c r="AZ271" s="17"/>
      <c r="BA271" s="17"/>
      <c r="BB271" s="17"/>
      <c r="BC271" s="17"/>
      <c r="BD271" s="17"/>
      <c r="BE271" s="17"/>
      <c r="BF271" s="17"/>
      <c r="BG271" s="17"/>
      <c r="BH271" s="137"/>
    </row>
    <row r="272" spans="2:60" ht="15" customHeight="1" thickBot="1" x14ac:dyDescent="0.4">
      <c r="B272" s="13">
        <v>199</v>
      </c>
      <c r="E272" s="54"/>
      <c r="F272" s="91" t="str">
        <f t="shared" si="3"/>
        <v/>
      </c>
      <c r="G272" s="18"/>
      <c r="H272" s="18"/>
      <c r="I272" s="18"/>
      <c r="J272" s="18"/>
      <c r="K272" s="18"/>
      <c r="L272" s="62"/>
      <c r="M272" s="62"/>
      <c r="N272" s="18"/>
      <c r="O272" s="18"/>
      <c r="P272" s="68"/>
      <c r="Q272" s="68"/>
      <c r="R272" s="68"/>
      <c r="S272" s="68"/>
      <c r="T272" s="68"/>
      <c r="U272" s="62"/>
      <c r="V272" s="246"/>
      <c r="W272" s="247"/>
      <c r="X272" s="171"/>
      <c r="Y272" s="174"/>
      <c r="Z272" s="174"/>
      <c r="AA272" s="225"/>
      <c r="AB272" s="232"/>
      <c r="AC272" s="235"/>
      <c r="AD272" s="171"/>
      <c r="AE272" s="174"/>
      <c r="AF272" s="174"/>
      <c r="AG272" s="207"/>
      <c r="AH272" s="96"/>
      <c r="AI272" s="205"/>
      <c r="AJ272" s="17"/>
      <c r="AK272" s="17"/>
      <c r="AL272" s="17"/>
      <c r="AM272" s="17"/>
      <c r="AN272" s="17"/>
      <c r="AO272" s="17"/>
      <c r="AP272" s="17"/>
      <c r="AQ272" s="17"/>
      <c r="AR272" s="17"/>
      <c r="AS272" s="17"/>
      <c r="AT272" s="17"/>
      <c r="AU272" s="17"/>
      <c r="AV272" s="17"/>
      <c r="AW272" s="17"/>
      <c r="AX272" s="17"/>
      <c r="AY272" s="17"/>
      <c r="AZ272" s="17"/>
      <c r="BA272" s="17"/>
      <c r="BB272" s="17"/>
      <c r="BC272" s="17"/>
      <c r="BD272" s="17"/>
      <c r="BE272" s="17"/>
      <c r="BF272" s="17"/>
      <c r="BG272" s="17"/>
      <c r="BH272" s="137"/>
    </row>
    <row r="273" spans="2:60" ht="15" customHeight="1" thickBot="1" x14ac:dyDescent="0.4">
      <c r="B273" s="13">
        <v>200</v>
      </c>
      <c r="E273" s="55"/>
      <c r="F273" s="92" t="str">
        <f t="shared" si="3"/>
        <v/>
      </c>
      <c r="G273" s="19"/>
      <c r="H273" s="19"/>
      <c r="I273" s="19" t="s">
        <v>877</v>
      </c>
      <c r="J273" s="19"/>
      <c r="K273" s="19"/>
      <c r="L273" s="63"/>
      <c r="M273" s="63"/>
      <c r="N273" s="19"/>
      <c r="O273" s="19"/>
      <c r="P273" s="69"/>
      <c r="Q273" s="69"/>
      <c r="R273" s="69"/>
      <c r="S273" s="69"/>
      <c r="T273" s="69"/>
      <c r="U273" s="63"/>
      <c r="V273" s="226"/>
      <c r="W273" s="248"/>
      <c r="X273" s="172"/>
      <c r="Y273" s="175"/>
      <c r="Z273" s="175"/>
      <c r="AA273" s="226"/>
      <c r="AB273" s="233"/>
      <c r="AC273" s="236"/>
      <c r="AD273" s="172"/>
      <c r="AE273" s="175"/>
      <c r="AF273" s="175"/>
      <c r="AG273" s="208"/>
      <c r="AH273" s="97"/>
      <c r="AI273" s="216"/>
      <c r="AJ273" s="80"/>
      <c r="AK273" s="80"/>
      <c r="AL273" s="80"/>
      <c r="AM273" s="80"/>
      <c r="AN273" s="80"/>
      <c r="AO273" s="80"/>
      <c r="AP273" s="80"/>
      <c r="AQ273" s="80"/>
      <c r="AR273" s="80"/>
      <c r="AS273" s="80"/>
      <c r="AT273" s="80"/>
      <c r="AU273" s="80"/>
      <c r="AV273" s="80"/>
      <c r="AW273" s="80"/>
      <c r="AX273" s="80"/>
      <c r="AY273" s="80"/>
      <c r="AZ273" s="80"/>
      <c r="BA273" s="80"/>
      <c r="BB273" s="80"/>
      <c r="BC273" s="80"/>
      <c r="BD273" s="80"/>
      <c r="BE273" s="80"/>
      <c r="BF273" s="229"/>
      <c r="BG273" s="17"/>
      <c r="BH273" s="138"/>
    </row>
  </sheetData>
  <sheetProtection algorithmName="SHA-512" hashValue="sn0FJCafx5KfQY83CLjBwmwDhCln/Oj9Qx4dle8rJgKpe/DSiEDUofYYFYDIKpDFerrySwzVb6wjOMAwHGtQBQ==" saltValue="5VW/kZj1EpyR9O6HNQdRnw==" spinCount="100000" sheet="1" selectLockedCells="1"/>
  <mergeCells count="95">
    <mergeCell ref="AV72:BA72"/>
    <mergeCell ref="AJ71:BA71"/>
    <mergeCell ref="E20:K20"/>
    <mergeCell ref="G4:J4"/>
    <mergeCell ref="G5:J5"/>
    <mergeCell ref="E4:F4"/>
    <mergeCell ref="E72:F72"/>
    <mergeCell ref="E71:AH71"/>
    <mergeCell ref="E5:F5"/>
    <mergeCell ref="L20:AH20"/>
    <mergeCell ref="I21:O21"/>
    <mergeCell ref="I22:O22"/>
    <mergeCell ref="AJ49:AM49"/>
    <mergeCell ref="E58:H58"/>
    <mergeCell ref="E59:H59"/>
    <mergeCell ref="E12:G12"/>
    <mergeCell ref="E13:G13"/>
    <mergeCell ref="E21:H21"/>
    <mergeCell ref="E22:H22"/>
    <mergeCell ref="E23:H23"/>
    <mergeCell ref="E18:O18"/>
    <mergeCell ref="E15:G15"/>
    <mergeCell ref="E14:G14"/>
    <mergeCell ref="I57:O57"/>
    <mergeCell ref="E24:H24"/>
    <mergeCell ref="E26:H26"/>
    <mergeCell ref="E28:H28"/>
    <mergeCell ref="E27:H27"/>
    <mergeCell ref="E39:H39"/>
    <mergeCell ref="E35:H35"/>
    <mergeCell ref="E36:H36"/>
    <mergeCell ref="E37:H37"/>
    <mergeCell ref="E38:H38"/>
    <mergeCell ref="E25:H25"/>
    <mergeCell ref="I34:O34"/>
    <mergeCell ref="I35:O35"/>
    <mergeCell ref="I36:O36"/>
    <mergeCell ref="I37:O37"/>
    <mergeCell ref="I38:O38"/>
    <mergeCell ref="E49:H49"/>
    <mergeCell ref="E50:H50"/>
    <mergeCell ref="E51:H51"/>
    <mergeCell ref="E52:H52"/>
    <mergeCell ref="I56:O56"/>
    <mergeCell ref="I48:O48"/>
    <mergeCell ref="E45:H45"/>
    <mergeCell ref="E46:H46"/>
    <mergeCell ref="E47:H47"/>
    <mergeCell ref="I45:O45"/>
    <mergeCell ref="I46:O46"/>
    <mergeCell ref="I47:O47"/>
    <mergeCell ref="AA49:AE49"/>
    <mergeCell ref="I49:O49"/>
    <mergeCell ref="I50:O50"/>
    <mergeCell ref="I51:O51"/>
    <mergeCell ref="I52:O52"/>
    <mergeCell ref="U49:Y49"/>
    <mergeCell ref="E2:O2"/>
    <mergeCell ref="E32:H32"/>
    <mergeCell ref="E33:H33"/>
    <mergeCell ref="E34:H34"/>
    <mergeCell ref="E30:O30"/>
    <mergeCell ref="I23:O23"/>
    <mergeCell ref="I24:O24"/>
    <mergeCell ref="I26:O26"/>
    <mergeCell ref="I27:O27"/>
    <mergeCell ref="I28:O28"/>
    <mergeCell ref="E8:G8"/>
    <mergeCell ref="E9:G9"/>
    <mergeCell ref="E10:G10"/>
    <mergeCell ref="E11:G11"/>
    <mergeCell ref="I32:O32"/>
    <mergeCell ref="I33:O33"/>
    <mergeCell ref="E68:H68"/>
    <mergeCell ref="E65:I65"/>
    <mergeCell ref="E61:H61"/>
    <mergeCell ref="E62:H62"/>
    <mergeCell ref="I61:O61"/>
    <mergeCell ref="I62:O62"/>
    <mergeCell ref="I25:O25"/>
    <mergeCell ref="I58:O58"/>
    <mergeCell ref="I59:O59"/>
    <mergeCell ref="I60:O60"/>
    <mergeCell ref="E67:H67"/>
    <mergeCell ref="E60:H60"/>
    <mergeCell ref="E48:H48"/>
    <mergeCell ref="E43:O43"/>
    <mergeCell ref="E40:H40"/>
    <mergeCell ref="E41:H41"/>
    <mergeCell ref="I39:O39"/>
    <mergeCell ref="I40:O40"/>
    <mergeCell ref="I41:O41"/>
    <mergeCell ref="E54:O54"/>
    <mergeCell ref="E56:H56"/>
    <mergeCell ref="E57:H57"/>
  </mergeCells>
  <dataValidations count="25">
    <dataValidation type="textLength" allowBlank="1" showInputMessage="1" showErrorMessage="1" sqref="N74:N273" xr:uid="{AC7372AE-D876-4E04-8A66-AA85C4F0CE47}">
      <formula1>0</formula1>
      <formula2>5</formula2>
    </dataValidation>
    <dataValidation type="textLength" allowBlank="1" showInputMessage="1" showErrorMessage="1" sqref="P74:P273" xr:uid="{9D0BB622-C6C0-4B95-8B80-01838B5D3422}">
      <formula1>0</formula1>
      <formula2>60</formula2>
    </dataValidation>
    <dataValidation type="textLength" allowBlank="1" showInputMessage="1" showErrorMessage="1" sqref="F74:F273" xr:uid="{0F71F641-A3EA-4F63-AEDC-105345E174DA}">
      <formula1>18</formula1>
      <formula2>18</formula2>
    </dataValidation>
    <dataValidation type="textLength" allowBlank="1" showInputMessage="1" showErrorMessage="1" sqref="I24:I25" xr:uid="{70CB776A-ED11-4B2D-904F-EC7F9DE1C172}">
      <formula1>0</formula1>
      <formula2>16</formula2>
    </dataValidation>
    <dataValidation showInputMessage="1" showErrorMessage="1" sqref="V47 Z47:AI47" xr:uid="{E4DDE0E7-34A4-43A2-8386-E7E6BD90081F}"/>
    <dataValidation type="textLength" allowBlank="1" showInputMessage="1" showErrorMessage="1" sqref="K68 I68" xr:uid="{332C7418-D8E7-4392-ADCA-FDAB73C1CFF7}">
      <formula1>0</formula1>
      <formula2>6</formula2>
    </dataValidation>
    <dataValidation type="textLength" allowBlank="1" showInputMessage="1" showErrorMessage="1" sqref="K67 I67" xr:uid="{60F949AA-ADA7-434C-A20D-AE3B01905C31}">
      <formula1>6</formula1>
      <formula2>6</formula2>
    </dataValidation>
    <dataValidation type="list" allowBlank="1" showInputMessage="1" showErrorMessage="1" sqref="AH74:AH273" xr:uid="{0E220689-5346-4236-B104-C9BD5FABEF28}">
      <formula1>"PMK01: max 0.170 g/km, PMK0:  max 0.100 g/km, PMK1:  max 0.050g/km, PMK2:  max 0.025 g/km, PMK3:  max 0.0125 g/km, PMK4:  max 0.005 g/km "</formula1>
    </dataValidation>
    <dataValidation type="list" allowBlank="1" showInputMessage="1" showErrorMessage="1" sqref="K74:K273" xr:uid="{8FF6A44C-2BB1-4C2D-B0EC-FED088A3592B}">
      <formula1>"2,3,4,5,6,7"</formula1>
    </dataValidation>
    <dataValidation type="list" allowBlank="1" showInputMessage="1" showErrorMessage="1" sqref="O75:O273" xr:uid="{95BD2489-847B-4E6B-9011-5B176A62A975}">
      <formula1>"1, 2"</formula1>
    </dataValidation>
    <dataValidation type="textLength" operator="lessThanOrEqual" allowBlank="1" showErrorMessage="1" errorTitle="Error" error="Max 60 characters." sqref="I38:O38 I40:O40 I45:O45 I61:O61 I47:O47 I21:O21 I58:O59" xr:uid="{CCF5C9EA-07A3-4A47-B228-691E9438199E}">
      <formula1>60</formula1>
    </dataValidation>
    <dataValidation type="whole" allowBlank="1" showErrorMessage="1" errorTitle="Error" error="Min 3500 kg._x000a_Max 100000 kg." sqref="L74:M273 U74:U273" xr:uid="{26FE8BB7-5D9F-4214-98C3-BF3C32277A4D}">
      <formula1>3500</formula1>
      <formula2>100000</formula2>
    </dataValidation>
    <dataValidation type="list" allowBlank="1" showErrorMessage="1" sqref="O74" xr:uid="{22979EBE-DB29-4539-813E-8A4DC2269C91}">
      <formula1>"1, 2"</formula1>
    </dataValidation>
    <dataValidation type="decimal" operator="greaterThanOrEqual" allowBlank="1" showErrorMessage="1" errorTitle="Error" error="Insert decimal number." sqref="AA74:AA273 AC74:AC273" xr:uid="{D77C7F3B-96F6-47B0-803A-C90042E6E4F0}">
      <formula1>0</formula1>
    </dataValidation>
    <dataValidation type="whole" operator="greaterThanOrEqual" allowBlank="1" showErrorMessage="1" errorTitle="Error" error="Insert whole number." sqref="AB74:AB273" xr:uid="{53225A5E-7B21-43EF-8C33-4D320DD554ED}">
      <formula1>0</formula1>
    </dataValidation>
    <dataValidation type="textLength" operator="equal" allowBlank="1" showErrorMessage="1" errorTitle="Error" error="Exactly 17 characters." sqref="AG74:AG273" xr:uid="{70B3CB8C-C2F3-4F99-B890-730C1A72BD8F}">
      <formula1>17</formula1>
    </dataValidation>
    <dataValidation type="custom" allowBlank="1" showErrorMessage="1" errorTitle="Error" error="Must start with &quot;+&quot; and contain max 3 digits." sqref="I50:O50 I56:O56" xr:uid="{A1959C25-2EF8-4054-80F0-D0D7AA647863}">
      <formula1>AND(LEFT(I50, 1) = "+", ISNUMBER(--MID(I50, 2, LEN(I50) - 1)), LEN(I50) &lt;= 4)</formula1>
    </dataValidation>
    <dataValidation type="custom" allowBlank="1" showInputMessage="1" showErrorMessage="1" errorTitle="Error" error="Min length 2_x000a_Max length 6_x000a_Whole number" sqref="E74:E273" xr:uid="{891E08A4-D96F-49EF-B364-49A8EE8F6D2F}">
      <formula1>AND(ISNUMBER(--E74), LEN(E74) &gt;= 2, LEN(E74) &lt;= 6)</formula1>
    </dataValidation>
    <dataValidation type="custom" allowBlank="1" showErrorMessage="1" errorTitle="Error" error="Incorrect format." sqref="I27:O28 I35:O35" xr:uid="{88B98A0C-06ED-4B91-88F7-E1580F1AAE5D}">
      <formula1>AND(MID(I27, 3, 1) = "/", MID(I27, 6, 1) = "/", ISNUMBER(--LEFT(I27, 2)), ISNUMBER(--MID(I27, 4, 2)), ISNUMBER(--RIGHT(I27, 4)), LEN(I27) = 10)</formula1>
    </dataValidation>
    <dataValidation type="textLength" operator="lessThanOrEqual" allowBlank="1" showErrorMessage="1" errorTitle="Error" error="Max 12 characters." sqref="I39:O39 I46:O46 I60:O60" xr:uid="{4CABED52-7D3B-4693-B8AE-7034137F8C2B}">
      <formula1>12</formula1>
    </dataValidation>
    <dataValidation type="custom" operator="lessThanOrEqual" allowBlank="1" showErrorMessage="1" errorTitle="Error" error="Must contain NO spaces._x000a_Must contain &quot;@&quot;._x000a_Max 60 characters." sqref="I49:O49" xr:uid="{1AB6694F-8AE6-4E89-951A-1E9CCB99A64F}">
      <formula1>AND(ISNUMBER(FIND("@", I49)), ISERROR(FIND(" ", I49)), LEN(I49) &lt;= 60)</formula1>
    </dataValidation>
    <dataValidation type="custom" allowBlank="1" showErrorMessage="1" errorTitle="Error" error="Whole number only._x000a_No special characters._x000a_Max 16 characters." sqref="I51:O51 I57:O57" xr:uid="{A186485B-88B5-42AC-AB96-2BEAAC69C87C}">
      <formula1>AND(ISNUMBER(--I51), LEN(I51) &lt;= 16, ISERROR(FIND("+", I51)))</formula1>
    </dataValidation>
    <dataValidation type="list" allowBlank="1" showInputMessage="1" showErrorMessage="1" sqref="L20:AI20" xr:uid="{345760F5-A005-4D1A-BCE0-D0EE87A15D09}">
      <formula1>"1, 2, 3"</formula1>
    </dataValidation>
    <dataValidation type="whole" operator="greaterThanOrEqual" allowBlank="1" showErrorMessage="1" errorTitle="Error" error="Insert whole number." sqref="V74:V273" xr:uid="{1B5E0F7B-AF29-4C52-81B3-6F204F792C9C}">
      <formula1>1</formula1>
    </dataValidation>
    <dataValidation type="custom" allowBlank="1" showErrorMessage="1" errorTitle="Error" error="Incorrect format." sqref="W74:W273" xr:uid="{F67A26AC-6437-4DCD-8281-8504DBBDEC54}">
      <formula1>AND(MID(V74, 3, 1) = "-", MID(V74, 6, 1) = "-", ISNUMBER(--LEFT(V74, 2)), ISNUMBER(--MID(V74, 4, 2)), ISNUMBER(--RIGHT(V74, 4)), LEN(V74) = 10)</formula1>
    </dataValidation>
  </dataValidations>
  <pageMargins left="0.7" right="0.7" top="0.75" bottom="0.75" header="0.3" footer="0.3"/>
  <pageSetup paperSize="9" orientation="portrait" r:id="rId1"/>
  <headerFooter>
    <oddFooter>&amp;C&amp;1#&amp;"Calibri"&amp;10&amp;K000000Internal</oddFooter>
  </headerFooter>
  <extLst>
    <ext xmlns:x14="http://schemas.microsoft.com/office/spreadsheetml/2009/9/main" uri="{CCE6A557-97BC-4b89-ADB6-D9C93CAAB3DF}">
      <x14:dataValidations xmlns:xm="http://schemas.microsoft.com/office/excel/2006/main" count="21">
        <x14:dataValidation type="list" allowBlank="1" showInputMessage="1" showErrorMessage="1" xr:uid="{2C07C108-06ED-4449-A6EF-4D5D9E2A3C10}">
          <x14:formula1>
            <xm:f>LOADER!$I$106:$I$107</xm:f>
          </x14:formula1>
          <xm:sqref>Y74:Y273 AJ74:BG273</xm:sqref>
        </x14:dataValidation>
        <x14:dataValidation type="list" allowBlank="1" showInputMessage="1" showErrorMessage="1" xr:uid="{1E60C39A-41E7-4733-8303-8AFADDB24591}">
          <x14:formula1>
            <xm:f>DATA!$AP$3:$AP$13</xm:f>
          </x14:formula1>
          <xm:sqref>G4</xm:sqref>
        </x14:dataValidation>
        <x14:dataValidation type="list" allowBlank="1" showInputMessage="1" showErrorMessage="1" xr:uid="{2956DB46-8503-4B54-B319-45516A61A9B7}">
          <x14:formula1>
            <xm:f>DATA!$AM$3:$AM$20</xm:f>
          </x14:formula1>
          <xm:sqref>J6</xm:sqref>
        </x14:dataValidation>
        <x14:dataValidation type="list" allowBlank="1" showInputMessage="1" showErrorMessage="1" xr:uid="{AC59DC69-FD60-4E1A-B9C0-4DEE9EDBA58D}">
          <x14:formula1>
            <xm:f>DATA!$BA$3:$BA$28</xm:f>
          </x14:formula1>
          <xm:sqref>H74:H273 I41:O41 I62:O62</xm:sqref>
        </x14:dataValidation>
        <x14:dataValidation type="list" allowBlank="1" showInputMessage="1" showErrorMessage="1" xr:uid="{8F287898-98F4-4713-98A3-982D2D9EE905}">
          <x14:formula1>
            <xm:f>DATA!$BC$3:$BC$9</xm:f>
          </x14:formula1>
          <xm:sqref>J74:J273</xm:sqref>
        </x14:dataValidation>
        <x14:dataValidation type="list" allowBlank="1" showInputMessage="1" showErrorMessage="1" xr:uid="{1B425FA0-E4F2-4E51-82CD-936E0B9B7DF2}">
          <x14:formula1>
            <xm:f>DATA!$AM$3:$AM$11</xm:f>
          </x14:formula1>
          <xm:sqref>G5:J5</xm:sqref>
        </x14:dataValidation>
        <x14:dataValidation type="list" allowBlank="1" showInputMessage="1" showErrorMessage="1" xr:uid="{4A0779AC-1622-4CA9-BF5D-91ECFC9ECABD}">
          <x14:formula1>
            <xm:f>LOADER!$I$108:$I$109</xm:f>
          </x14:formula1>
          <xm:sqref>V23 Z23:AI23</xm:sqref>
        </x14:dataValidation>
        <x14:dataValidation type="list" allowBlank="1" showInputMessage="1" showErrorMessage="1" xr:uid="{E0A82C0E-1451-41D1-B5FF-5C76523297D2}">
          <x14:formula1>
            <xm:f>DATA!$BE$3:$BE$7</xm:f>
          </x14:formula1>
          <xm:sqref>AE74:AE273</xm:sqref>
        </x14:dataValidation>
        <x14:dataValidation type="list" allowBlank="1" showInputMessage="1" showErrorMessage="1" xr:uid="{70F890E6-F548-467C-B85D-9F31AC7A566B}">
          <x14:formula1>
            <xm:f>LOADER!$I$123:$I$131</xm:f>
          </x14:formula1>
          <xm:sqref>BH74:BH273</xm:sqref>
        </x14:dataValidation>
        <x14:dataValidation type="list" allowBlank="1" showInputMessage="1" showErrorMessage="1" xr:uid="{601EEADC-4D5E-4609-BFA9-6DEAD4DE6CF1}">
          <x14:formula1>
            <xm:f>DATA!$AZ$3:$AZ$7</xm:f>
          </x14:formula1>
          <xm:sqref>X74:X273</xm:sqref>
        </x14:dataValidation>
        <x14:dataValidation type="list" allowBlank="1" showErrorMessage="1" xr:uid="{C32832EC-2023-4641-905D-47FD1E2FE1A4}">
          <x14:formula1>
            <xm:f>DATA!$BA$3:$BA$28</xm:f>
          </x14:formula1>
          <xm:sqref>I22:O22</xm:sqref>
        </x14:dataValidation>
        <x14:dataValidation type="list" allowBlank="1" showErrorMessage="1" xr:uid="{0AB2FC7B-BC1D-4480-AC4B-1FDD97634053}">
          <x14:formula1>
            <xm:f>LOADER!$I$108:$I$109</xm:f>
          </x14:formula1>
          <xm:sqref>I23:O23</xm:sqref>
        </x14:dataValidation>
        <x14:dataValidation type="list" allowBlank="1" showInputMessage="1" showErrorMessage="1" xr:uid="{0FEA25C9-6CE2-420D-88B2-CC28819DCADC}">
          <x14:formula1>
            <xm:f>DATA!$BP$3:$BP$74</xm:f>
          </x14:formula1>
          <xm:sqref>AI74:AI273</xm:sqref>
        </x14:dataValidation>
        <x14:dataValidation type="list" allowBlank="1" showErrorMessage="1" xr:uid="{D0B488E3-F5A4-47BA-96E5-50A35CF5C3B7}">
          <x14:formula1>
            <xm:f>DATA!$BI$3:$BI$6</xm:f>
          </x14:formula1>
          <xm:sqref>I74:I273</xm:sqref>
        </x14:dataValidation>
        <x14:dataValidation type="list" allowBlank="1" showInputMessage="1" showErrorMessage="1" xr:uid="{AC967557-3948-416D-BCA3-17C5528832BB}">
          <x14:formula1>
            <xm:f>DATA!$BB$3:$BB$20</xm:f>
          </x14:formula1>
          <xm:sqref>AD74:AD273</xm:sqref>
        </x14:dataValidation>
        <x14:dataValidation type="list" allowBlank="1" showInputMessage="1" showErrorMessage="1" xr:uid="{899668B6-E653-40B4-9849-CCA45189447B}">
          <x14:formula1>
            <xm:f>LOADER!S$79:S$80</xm:f>
          </x14:formula1>
          <xm:sqref>Z52:AE52 V52</xm:sqref>
        </x14:dataValidation>
        <x14:dataValidation type="list" allowBlank="1" showInputMessage="1" showErrorMessage="1" xr:uid="{E8A7394F-AA95-4E01-A819-96576B90EF9C}">
          <x14:formula1>
            <xm:f>LOADER!AD$79:AD$80</xm:f>
          </x14:formula1>
          <xm:sqref>AF52:AI52</xm:sqref>
        </x14:dataValidation>
        <x14:dataValidation type="list" allowBlank="1" showInputMessage="1" showErrorMessage="1" xr:uid="{71C57160-D17A-4A6F-995B-959C8962023B}">
          <x14:formula1>
            <xm:f>DATA!BK$3:BK$21</xm:f>
          </x14:formula1>
          <xm:sqref>Z48:AE48 V48</xm:sqref>
        </x14:dataValidation>
        <x14:dataValidation type="list" allowBlank="1" showInputMessage="1" showErrorMessage="1" xr:uid="{DD7ABE21-CB6A-4C73-81A3-E78FC10EBE3B}">
          <x14:formula1>
            <xm:f>DATA!BV$3:BV$21</xm:f>
          </x14:formula1>
          <xm:sqref>AF48:AI48</xm:sqref>
        </x14:dataValidation>
        <x14:dataValidation type="list" allowBlank="1" showErrorMessage="1" xr:uid="{833C9382-414A-4B75-9B8F-0E3763A6344F}">
          <x14:formula1>
            <xm:f>DATA!BA$3:BA$28</xm:f>
          </x14:formula1>
          <xm:sqref>I48:O48</xm:sqref>
        </x14:dataValidation>
        <x14:dataValidation type="list" allowBlank="1" showInputMessage="1" showErrorMessage="1" xr:uid="{00142BDC-0CEA-439C-9329-761EA8079C12}">
          <x14:formula1>
            <xm:f>LOADER!I$79:I$80</xm:f>
          </x14:formula1>
          <xm:sqref>I52:O52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09"/>
  <sheetViews>
    <sheetView topLeftCell="A3" workbookViewId="0">
      <selection activeCell="E10" sqref="E10"/>
    </sheetView>
  </sheetViews>
  <sheetFormatPr defaultColWidth="11.453125" defaultRowHeight="14.5" x14ac:dyDescent="0.35"/>
  <cols>
    <col min="1" max="1" width="11.453125" style="111"/>
    <col min="2" max="2" width="29.81640625" style="111" customWidth="1"/>
    <col min="3" max="3" width="12.54296875" style="111" customWidth="1"/>
    <col min="4" max="4" width="8.54296875" style="111" customWidth="1"/>
    <col min="5" max="5" width="11.1796875" style="111" customWidth="1"/>
    <col min="6" max="6" width="11.453125" style="111" customWidth="1"/>
    <col min="7" max="7" width="55.54296875" style="111" customWidth="1"/>
    <col min="8" max="8" width="46.54296875" style="111" customWidth="1"/>
    <col min="9" max="9" width="19.453125" style="111" customWidth="1"/>
    <col min="10" max="16384" width="11.453125" style="100"/>
  </cols>
  <sheetData>
    <row r="1" spans="1:9" ht="15" thickBot="1" x14ac:dyDescent="0.4">
      <c r="E1" s="363" t="s">
        <v>1954</v>
      </c>
      <c r="F1" s="363"/>
      <c r="G1" s="363"/>
    </row>
    <row r="2" spans="1:9" x14ac:dyDescent="0.35">
      <c r="A2" s="111" t="s">
        <v>1955</v>
      </c>
      <c r="C2" s="364">
        <f>NEW!$I$21</f>
        <v>0</v>
      </c>
      <c r="D2" s="365"/>
      <c r="E2" s="365"/>
      <c r="F2" s="365"/>
      <c r="G2" s="365"/>
      <c r="H2" s="366"/>
    </row>
    <row r="3" spans="1:9" ht="15" thickBot="1" x14ac:dyDescent="0.4">
      <c r="A3" s="111" t="s">
        <v>1956</v>
      </c>
      <c r="C3" s="367"/>
      <c r="D3" s="363"/>
      <c r="E3" s="363"/>
      <c r="F3" s="363"/>
      <c r="G3" s="363"/>
      <c r="H3" s="368"/>
    </row>
    <row r="5" spans="1:9" ht="15" thickBot="1" x14ac:dyDescent="0.4">
      <c r="A5" s="112" t="s">
        <v>1957</v>
      </c>
    </row>
    <row r="6" spans="1:9" s="101" customFormat="1" ht="69.75" customHeight="1" x14ac:dyDescent="0.25">
      <c r="A6" s="369" t="s">
        <v>1958</v>
      </c>
      <c r="B6" s="370"/>
      <c r="C6" s="113" t="s">
        <v>1959</v>
      </c>
      <c r="D6" s="113" t="s">
        <v>1960</v>
      </c>
      <c r="E6" s="114" t="s">
        <v>1961</v>
      </c>
      <c r="F6" s="369" t="s">
        <v>1962</v>
      </c>
      <c r="G6" s="370"/>
      <c r="H6" s="114" t="s">
        <v>1963</v>
      </c>
      <c r="I6" s="115" t="s">
        <v>1964</v>
      </c>
    </row>
    <row r="7" spans="1:9" s="101" customFormat="1" ht="51" customHeight="1" x14ac:dyDescent="0.25">
      <c r="A7" s="371" t="s">
        <v>1965</v>
      </c>
      <c r="B7" s="372"/>
      <c r="C7" s="116" t="s">
        <v>1966</v>
      </c>
      <c r="D7" s="117"/>
      <c r="E7" s="116" t="s">
        <v>1967</v>
      </c>
      <c r="F7" s="371" t="s">
        <v>1968</v>
      </c>
      <c r="G7" s="372"/>
      <c r="H7" s="118"/>
      <c r="I7" s="119"/>
    </row>
    <row r="8" spans="1:9" s="102" customFormat="1" x14ac:dyDescent="0.35">
      <c r="A8" s="357" t="s">
        <v>37</v>
      </c>
      <c r="B8" s="358"/>
      <c r="C8" s="120"/>
      <c r="D8" s="121" t="s">
        <v>1969</v>
      </c>
      <c r="E8" s="122" t="s">
        <v>1970</v>
      </c>
      <c r="F8" s="357" t="s">
        <v>1971</v>
      </c>
      <c r="G8" s="358"/>
      <c r="H8" s="121"/>
      <c r="I8" s="123"/>
    </row>
    <row r="9" spans="1:9" ht="65.5" thickBot="1" x14ac:dyDescent="0.4">
      <c r="A9" s="359"/>
      <c r="B9" s="360"/>
      <c r="C9" s="124"/>
      <c r="D9" s="125"/>
      <c r="E9" s="126" t="s">
        <v>1972</v>
      </c>
      <c r="F9" s="127" t="s">
        <v>1973</v>
      </c>
      <c r="G9" s="128" t="s">
        <v>1974</v>
      </c>
      <c r="H9" s="129"/>
      <c r="I9" s="130"/>
    </row>
    <row r="10" spans="1:9" ht="16.5" customHeight="1" x14ac:dyDescent="0.35">
      <c r="A10" s="361" t="str">
        <f>IF(ISBLANK(NEW!G74),"",NEW!G74)</f>
        <v/>
      </c>
      <c r="B10" s="362"/>
      <c r="C10" s="103" t="str">
        <f>IF(ISBLANK(NEW!H74),"",NEW!H74)</f>
        <v/>
      </c>
      <c r="D10" s="103" t="str">
        <f>IF(ISBLANK(NEW!I74),"",NEW!I74)</f>
        <v/>
      </c>
      <c r="E10" s="103" t="str">
        <f>IF(ISBLANK(NEW!J74),"",NEW!J74)</f>
        <v/>
      </c>
      <c r="F10" s="107" t="str">
        <f>IF(NEW!BH74=LOADER!$I$123,"YES","NO")</f>
        <v>NO</v>
      </c>
      <c r="G10" s="107" t="str">
        <f>IF(NEW!BH74=LOADER!$I$123,LOADER!$H$123,IF(NEW!BH74=LOADER!$I$124,LOADER!$H$124,IF(NEW!BH74=LOADER!$I$125,LOADER!$H$125,IF(NEW!BH74=LOADER!$I$126,LOADER!$H$126,IF(NEW!BH74=LOADER!$I$127,LOADER!$H$127,IF(NEW!BH74=LOADER!$I$128,LOADER!$H$128,IF(NEW!BH74=LOADER!$I$129,LOADER!$H$129,IF(NEW!BH74=LOADER!$I$130,LOADER!$H$130,IF(NEW!BH74=LOADER!$I$131,LOADER!$H$131,"0")))))))))</f>
        <v>0</v>
      </c>
      <c r="H10" s="104"/>
      <c r="I10" s="105" t="s">
        <v>2238</v>
      </c>
    </row>
    <row r="11" spans="1:9" ht="16.5" customHeight="1" x14ac:dyDescent="0.35">
      <c r="A11" s="353" t="str">
        <f>IF(ISBLANK(NEW!G75),"",NEW!G75)</f>
        <v/>
      </c>
      <c r="B11" s="354"/>
      <c r="C11" s="106" t="str">
        <f>IF(ISBLANK(NEW!H75),"",NEW!H75)</f>
        <v/>
      </c>
      <c r="D11" s="106" t="str">
        <f>IF(ISBLANK(NEW!I75),"",NEW!I75)</f>
        <v/>
      </c>
      <c r="E11" s="106" t="str">
        <f>IF(ISBLANK(NEW!J75),"",NEW!J75)</f>
        <v/>
      </c>
      <c r="F11" s="107" t="str">
        <f>IF(NEW!BH75=LOADER!$I$123,"YES","NO")</f>
        <v>NO</v>
      </c>
      <c r="G11" s="107" t="str">
        <f>IF(NEW!BH75=LOADER!$I$123,LOADER!$H$123,IF(NEW!BH75=LOADER!$I$124,LOADER!$H$124,IF(NEW!BH75=LOADER!$I$125,LOADER!$H$125,IF(NEW!BH75=LOADER!$I$126,LOADER!$H$126,IF(NEW!BH75=LOADER!$I$127,LOADER!$H$127,IF(NEW!BH75=LOADER!$I$128,LOADER!$H$128,IF(NEW!BH75=LOADER!$I$129,LOADER!$H$129,IF(NEW!BH75=LOADER!$I$130,LOADER!$H$130,IF(NEW!BH75=LOADER!$I$131,LOADER!$H$131,"0")))))))))</f>
        <v>0</v>
      </c>
      <c r="H11" s="107"/>
      <c r="I11" s="108" t="s">
        <v>2238</v>
      </c>
    </row>
    <row r="12" spans="1:9" ht="16.5" customHeight="1" x14ac:dyDescent="0.35">
      <c r="A12" s="353" t="str">
        <f>IF(ISBLANK(NEW!G76),"",NEW!G76)</f>
        <v/>
      </c>
      <c r="B12" s="354"/>
      <c r="C12" s="106" t="str">
        <f>IF(ISBLANK(NEW!H76),"",NEW!H76)</f>
        <v/>
      </c>
      <c r="D12" s="106" t="str">
        <f>IF(ISBLANK(NEW!I76),"",NEW!I76)</f>
        <v/>
      </c>
      <c r="E12" s="106" t="str">
        <f>IF(ISBLANK(NEW!J76),"",NEW!J76)</f>
        <v/>
      </c>
      <c r="F12" s="107" t="str">
        <f>IF(NEW!BH76=LOADER!$I$123,"YES","NO")</f>
        <v>NO</v>
      </c>
      <c r="G12" s="107" t="str">
        <f>IF(NEW!BH76=LOADER!$I$123,LOADER!$H$123,IF(NEW!BH76=LOADER!$I$124,LOADER!$H$124,IF(NEW!BH76=LOADER!$I$125,LOADER!$H$125,IF(NEW!BH76=LOADER!$I$126,LOADER!$H$126,IF(NEW!BH76=LOADER!$I$127,LOADER!$H$127,IF(NEW!BH76=LOADER!$I$128,LOADER!$H$128,IF(NEW!BH76=LOADER!$I$129,LOADER!$H$129,IF(NEW!BH76=LOADER!$I$130,LOADER!$H$130,IF(NEW!BH76=LOADER!$I$131,LOADER!$H$131,"0")))))))))</f>
        <v>0</v>
      </c>
      <c r="H12" s="107"/>
      <c r="I12" s="108" t="s">
        <v>2238</v>
      </c>
    </row>
    <row r="13" spans="1:9" ht="16.5" customHeight="1" x14ac:dyDescent="0.35">
      <c r="A13" s="353" t="str">
        <f>IF(ISBLANK(NEW!G77),"",NEW!G77)</f>
        <v/>
      </c>
      <c r="B13" s="354"/>
      <c r="C13" s="106" t="str">
        <f>IF(ISBLANK(NEW!H77),"",NEW!H77)</f>
        <v/>
      </c>
      <c r="D13" s="106" t="str">
        <f>IF(ISBLANK(NEW!I77),"",NEW!I77)</f>
        <v/>
      </c>
      <c r="E13" s="106" t="str">
        <f>IF(ISBLANK(NEW!J77),"",NEW!J77)</f>
        <v/>
      </c>
      <c r="F13" s="107" t="str">
        <f>IF(NEW!BH77=LOADER!$I$123,"YES","NO")</f>
        <v>NO</v>
      </c>
      <c r="G13" s="107" t="str">
        <f>IF(NEW!BH77=LOADER!$I$123,LOADER!$H$123,IF(NEW!BH77=LOADER!$I$124,LOADER!$H$124,IF(NEW!BH77=LOADER!$I$125,LOADER!$H$125,IF(NEW!BH77=LOADER!$I$126,LOADER!$H$126,IF(NEW!BH77=LOADER!$I$127,LOADER!$H$127,IF(NEW!BH77=LOADER!$I$128,LOADER!$H$128,IF(NEW!BH77=LOADER!$I$129,LOADER!$H$129,IF(NEW!BH77=LOADER!$I$130,LOADER!$H$130,IF(NEW!BH77=LOADER!$I$131,LOADER!$H$131,"0")))))))))</f>
        <v>0</v>
      </c>
      <c r="H13" s="107"/>
      <c r="I13" s="108" t="s">
        <v>2238</v>
      </c>
    </row>
    <row r="14" spans="1:9" ht="16.5" customHeight="1" x14ac:dyDescent="0.35">
      <c r="A14" s="353" t="str">
        <f>IF(ISBLANK(NEW!G78),"",NEW!G78)</f>
        <v/>
      </c>
      <c r="B14" s="354"/>
      <c r="C14" s="106" t="str">
        <f>IF(ISBLANK(NEW!H78),"",NEW!H78)</f>
        <v/>
      </c>
      <c r="D14" s="106" t="str">
        <f>IF(ISBLANK(NEW!I78),"",NEW!I78)</f>
        <v/>
      </c>
      <c r="E14" s="106" t="str">
        <f>IF(ISBLANK(NEW!J78),"",NEW!J78)</f>
        <v/>
      </c>
      <c r="F14" s="107" t="str">
        <f>IF(NEW!BH78=LOADER!$I$123,"YES","NO")</f>
        <v>NO</v>
      </c>
      <c r="G14" s="107" t="str">
        <f>IF(NEW!BH78=LOADER!$I$123,LOADER!$H$123,IF(NEW!BH78=LOADER!$I$124,LOADER!$H$124,IF(NEW!BH78=LOADER!$I$125,LOADER!$H$125,IF(NEW!BH78=LOADER!$I$126,LOADER!$H$126,IF(NEW!BH78=LOADER!$I$127,LOADER!$H$127,IF(NEW!BH78=LOADER!$I$128,LOADER!$H$128,IF(NEW!BH78=LOADER!$I$129,LOADER!$H$129,IF(NEW!BH78=LOADER!$I$130,LOADER!$H$130,IF(NEW!BH78=LOADER!$I$131,LOADER!$H$131,"0")))))))))</f>
        <v>0</v>
      </c>
      <c r="H14" s="107"/>
      <c r="I14" s="108" t="s">
        <v>2238</v>
      </c>
    </row>
    <row r="15" spans="1:9" ht="16.5" customHeight="1" x14ac:dyDescent="0.35">
      <c r="A15" s="353" t="str">
        <f>IF(ISBLANK(NEW!G79),"",NEW!G79)</f>
        <v/>
      </c>
      <c r="B15" s="354"/>
      <c r="C15" s="106" t="str">
        <f>IF(ISBLANK(NEW!H79),"",NEW!H79)</f>
        <v/>
      </c>
      <c r="D15" s="106" t="str">
        <f>IF(ISBLANK(NEW!I79),"",NEW!I79)</f>
        <v/>
      </c>
      <c r="E15" s="106" t="str">
        <f>IF(ISBLANK(NEW!J79),"",NEW!J79)</f>
        <v/>
      </c>
      <c r="F15" s="107" t="str">
        <f>IF(NEW!BH79=LOADER!$I$123,"YES","NO")</f>
        <v>NO</v>
      </c>
      <c r="G15" s="107" t="str">
        <f>IF(NEW!BH79=LOADER!$I$123,LOADER!$H$123,IF(NEW!BH79=LOADER!$I$124,LOADER!$H$124,IF(NEW!BH79=LOADER!$I$125,LOADER!$H$125,IF(NEW!BH79=LOADER!$I$126,LOADER!$H$126,IF(NEW!BH79=LOADER!$I$127,LOADER!$H$127,IF(NEW!BH79=LOADER!$I$128,LOADER!$H$128,IF(NEW!BH79=LOADER!$I$129,LOADER!$H$129,IF(NEW!BH79=LOADER!$I$130,LOADER!$H$130,IF(NEW!BH79=LOADER!$I$131,LOADER!$H$131,"0")))))))))</f>
        <v>0</v>
      </c>
      <c r="H15" s="107"/>
      <c r="I15" s="108" t="s">
        <v>2238</v>
      </c>
    </row>
    <row r="16" spans="1:9" ht="16.5" customHeight="1" x14ac:dyDescent="0.35">
      <c r="A16" s="353" t="str">
        <f>IF(ISBLANK(NEW!G80),"",NEW!G80)</f>
        <v/>
      </c>
      <c r="B16" s="354"/>
      <c r="C16" s="106" t="str">
        <f>IF(ISBLANK(NEW!H80),"",NEW!H80)</f>
        <v/>
      </c>
      <c r="D16" s="106" t="str">
        <f>IF(ISBLANK(NEW!I80),"",NEW!I80)</f>
        <v/>
      </c>
      <c r="E16" s="106" t="str">
        <f>IF(ISBLANK(NEW!J80),"",NEW!J80)</f>
        <v/>
      </c>
      <c r="F16" s="107" t="str">
        <f>IF(NEW!BH80=LOADER!$I$123,"YES","NO")</f>
        <v>NO</v>
      </c>
      <c r="G16" s="107" t="str">
        <f>IF(NEW!BH80=LOADER!$I$123,LOADER!$H$123,IF(NEW!BH80=LOADER!$I$124,LOADER!$H$124,IF(NEW!BH80=LOADER!$I$125,LOADER!$H$125,IF(NEW!BH80=LOADER!$I$126,LOADER!$H$126,IF(NEW!BH80=LOADER!$I$127,LOADER!$H$127,IF(NEW!BH80=LOADER!$I$128,LOADER!$H$128,IF(NEW!BH80=LOADER!$I$129,LOADER!$H$129,IF(NEW!BH80=LOADER!$I$130,LOADER!$H$130,IF(NEW!BH80=LOADER!$I$131,LOADER!$H$131,"0")))))))))</f>
        <v>0</v>
      </c>
      <c r="H16" s="107"/>
      <c r="I16" s="108" t="s">
        <v>2238</v>
      </c>
    </row>
    <row r="17" spans="1:9" ht="16.5" customHeight="1" x14ac:dyDescent="0.35">
      <c r="A17" s="353" t="str">
        <f>IF(ISBLANK(NEW!G81),"",NEW!G81)</f>
        <v/>
      </c>
      <c r="B17" s="354"/>
      <c r="C17" s="106" t="str">
        <f>IF(ISBLANK(NEW!H81),"",NEW!H81)</f>
        <v/>
      </c>
      <c r="D17" s="106" t="str">
        <f>IF(ISBLANK(NEW!I81),"",NEW!I81)</f>
        <v/>
      </c>
      <c r="E17" s="106" t="str">
        <f>IF(ISBLANK(NEW!J81),"",NEW!J81)</f>
        <v/>
      </c>
      <c r="F17" s="107" t="str">
        <f>IF(NEW!BH81=LOADER!$I$123,"YES","NO")</f>
        <v>NO</v>
      </c>
      <c r="G17" s="107" t="str">
        <f>IF(NEW!BH81=LOADER!$I$123,LOADER!$H$123,IF(NEW!BH81=LOADER!$I$124,LOADER!$H$124,IF(NEW!BH81=LOADER!$I$125,LOADER!$H$125,IF(NEW!BH81=LOADER!$I$126,LOADER!$H$126,IF(NEW!BH81=LOADER!$I$127,LOADER!$H$127,IF(NEW!BH81=LOADER!$I$128,LOADER!$H$128,IF(NEW!BH81=LOADER!$I$129,LOADER!$H$129,IF(NEW!BH81=LOADER!$I$130,LOADER!$H$130,IF(NEW!BH81=LOADER!$I$131,LOADER!$H$131,"0")))))))))</f>
        <v>0</v>
      </c>
      <c r="H17" s="107"/>
      <c r="I17" s="108" t="s">
        <v>2238</v>
      </c>
    </row>
    <row r="18" spans="1:9" ht="16.5" customHeight="1" x14ac:dyDescent="0.35">
      <c r="A18" s="353" t="str">
        <f>IF(ISBLANK(NEW!G82),"",NEW!G82)</f>
        <v/>
      </c>
      <c r="B18" s="354"/>
      <c r="C18" s="106" t="str">
        <f>IF(ISBLANK(NEW!H82),"",NEW!H82)</f>
        <v/>
      </c>
      <c r="D18" s="106" t="str">
        <f>IF(ISBLANK(NEW!I82),"",NEW!I82)</f>
        <v/>
      </c>
      <c r="E18" s="106" t="str">
        <f>IF(ISBLANK(NEW!J82),"",NEW!J82)</f>
        <v/>
      </c>
      <c r="F18" s="107" t="str">
        <f>IF(NEW!BH82=LOADER!$I$123,"YES","NO")</f>
        <v>NO</v>
      </c>
      <c r="G18" s="107" t="str">
        <f>IF(NEW!BH82=LOADER!$I$123,LOADER!$H$123,IF(NEW!BH82=LOADER!$I$124,LOADER!$H$124,IF(NEW!BH82=LOADER!$I$125,LOADER!$H$125,IF(NEW!BH82=LOADER!$I$126,LOADER!$H$126,IF(NEW!BH82=LOADER!$I$127,LOADER!$H$127,IF(NEW!BH82=LOADER!$I$128,LOADER!$H$128,IF(NEW!BH82=LOADER!$I$129,LOADER!$H$129,IF(NEW!BH82=LOADER!$I$130,LOADER!$H$130,IF(NEW!BH82=LOADER!$I$131,LOADER!$H$131,"0")))))))))</f>
        <v>0</v>
      </c>
      <c r="H18" s="107"/>
      <c r="I18" s="108" t="s">
        <v>2238</v>
      </c>
    </row>
    <row r="19" spans="1:9" ht="16.5" customHeight="1" x14ac:dyDescent="0.35">
      <c r="A19" s="353" t="str">
        <f>IF(ISBLANK(NEW!G83),"",NEW!G83)</f>
        <v/>
      </c>
      <c r="B19" s="354"/>
      <c r="C19" s="106" t="str">
        <f>IF(ISBLANK(NEW!H83),"",NEW!H83)</f>
        <v/>
      </c>
      <c r="D19" s="106" t="str">
        <f>IF(ISBLANK(NEW!I83),"",NEW!I83)</f>
        <v/>
      </c>
      <c r="E19" s="106" t="str">
        <f>IF(ISBLANK(NEW!J83),"",NEW!J83)</f>
        <v/>
      </c>
      <c r="F19" s="107" t="str">
        <f>IF(NEW!BH83=LOADER!$I$123,"YES","NO")</f>
        <v>NO</v>
      </c>
      <c r="G19" s="107" t="str">
        <f>IF(NEW!BH83=LOADER!$I$123,LOADER!$H$123,IF(NEW!BH83=LOADER!$I$124,LOADER!$H$124,IF(NEW!BH83=LOADER!$I$125,LOADER!$H$125,IF(NEW!BH83=LOADER!$I$126,LOADER!$H$126,IF(NEW!BH83=LOADER!$I$127,LOADER!$H$127,IF(NEW!BH83=LOADER!$I$128,LOADER!$H$128,IF(NEW!BH83=LOADER!$I$129,LOADER!$H$129,IF(NEW!BH83=LOADER!$I$130,LOADER!$H$130,IF(NEW!BH83=LOADER!$I$131,LOADER!$H$131,"0")))))))))</f>
        <v>0</v>
      </c>
      <c r="H19" s="107"/>
      <c r="I19" s="108" t="s">
        <v>2238</v>
      </c>
    </row>
    <row r="20" spans="1:9" ht="16.5" customHeight="1" x14ac:dyDescent="0.35">
      <c r="A20" s="353" t="str">
        <f>IF(ISBLANK(NEW!G84),"",NEW!G84)</f>
        <v/>
      </c>
      <c r="B20" s="354"/>
      <c r="C20" s="106" t="str">
        <f>IF(ISBLANK(NEW!H84),"",NEW!H84)</f>
        <v/>
      </c>
      <c r="D20" s="106" t="str">
        <f>IF(ISBLANK(NEW!I84),"",NEW!I84)</f>
        <v/>
      </c>
      <c r="E20" s="106" t="str">
        <f>IF(ISBLANK(NEW!J84),"",NEW!J84)</f>
        <v/>
      </c>
      <c r="F20" s="107" t="str">
        <f>IF(NEW!BH84=LOADER!$I$123,"YES","NO")</f>
        <v>NO</v>
      </c>
      <c r="G20" s="107" t="str">
        <f>IF(NEW!BH84=LOADER!$I$123,LOADER!$H$123,IF(NEW!BH84=LOADER!$I$124,LOADER!$H$124,IF(NEW!BH84=LOADER!$I$125,LOADER!$H$125,IF(NEW!BH84=LOADER!$I$126,LOADER!$H$126,IF(NEW!BH84=LOADER!$I$127,LOADER!$H$127,IF(NEW!BH84=LOADER!$I$128,LOADER!$H$128,IF(NEW!BH84=LOADER!$I$129,LOADER!$H$129,IF(NEW!BH84=LOADER!$I$130,LOADER!$H$130,IF(NEW!BH84=LOADER!$I$131,LOADER!$H$131,"0")))))))))</f>
        <v>0</v>
      </c>
      <c r="H20" s="107"/>
      <c r="I20" s="108" t="s">
        <v>2238</v>
      </c>
    </row>
    <row r="21" spans="1:9" ht="16.5" customHeight="1" x14ac:dyDescent="0.35">
      <c r="A21" s="353" t="str">
        <f>IF(ISBLANK(NEW!G85),"",NEW!G85)</f>
        <v/>
      </c>
      <c r="B21" s="354"/>
      <c r="C21" s="106" t="str">
        <f>IF(ISBLANK(NEW!H85),"",NEW!H85)</f>
        <v/>
      </c>
      <c r="D21" s="106" t="str">
        <f>IF(ISBLANK(NEW!I85),"",NEW!I85)</f>
        <v/>
      </c>
      <c r="E21" s="106" t="str">
        <f>IF(ISBLANK(NEW!J85),"",NEW!J85)</f>
        <v/>
      </c>
      <c r="F21" s="107" t="str">
        <f>IF(NEW!BH85=LOADER!$I$123,"YES","NO")</f>
        <v>NO</v>
      </c>
      <c r="G21" s="107" t="str">
        <f>IF(NEW!BH85=LOADER!$I$123,LOADER!$H$123,IF(NEW!BH85=LOADER!$I$124,LOADER!$H$124,IF(NEW!BH85=LOADER!$I$125,LOADER!$H$125,IF(NEW!BH85=LOADER!$I$126,LOADER!$H$126,IF(NEW!BH85=LOADER!$I$127,LOADER!$H$127,IF(NEW!BH85=LOADER!$I$128,LOADER!$H$128,IF(NEW!BH85=LOADER!$I$129,LOADER!$H$129,IF(NEW!BH85=LOADER!$I$130,LOADER!$H$130,IF(NEW!BH85=LOADER!$I$131,LOADER!$H$131,"0")))))))))</f>
        <v>0</v>
      </c>
      <c r="H21" s="107"/>
      <c r="I21" s="108" t="s">
        <v>2238</v>
      </c>
    </row>
    <row r="22" spans="1:9" ht="16.5" customHeight="1" x14ac:dyDescent="0.35">
      <c r="A22" s="353" t="str">
        <f>IF(ISBLANK(NEW!G86),"",NEW!G86)</f>
        <v/>
      </c>
      <c r="B22" s="354"/>
      <c r="C22" s="106" t="str">
        <f>IF(ISBLANK(NEW!H86),"",NEW!H86)</f>
        <v/>
      </c>
      <c r="D22" s="106" t="str">
        <f>IF(ISBLANK(NEW!I86),"",NEW!I86)</f>
        <v/>
      </c>
      <c r="E22" s="106" t="str">
        <f>IF(ISBLANK(NEW!J86),"",NEW!J86)</f>
        <v/>
      </c>
      <c r="F22" s="107" t="str">
        <f>IF(NEW!BH86=LOADER!$I$123,"YES","NO")</f>
        <v>NO</v>
      </c>
      <c r="G22" s="107" t="str">
        <f>IF(NEW!BH86=LOADER!$I$123,LOADER!$H$123,IF(NEW!BH86=LOADER!$I$124,LOADER!$H$124,IF(NEW!BH86=LOADER!$I$125,LOADER!$H$125,IF(NEW!BH86=LOADER!$I$126,LOADER!$H$126,IF(NEW!BH86=LOADER!$I$127,LOADER!$H$127,IF(NEW!BH86=LOADER!$I$128,LOADER!$H$128,IF(NEW!BH86=LOADER!$I$129,LOADER!$H$129,IF(NEW!BH86=LOADER!$I$130,LOADER!$H$130,IF(NEW!BH86=LOADER!$I$131,LOADER!$H$131,"0")))))))))</f>
        <v>0</v>
      </c>
      <c r="H22" s="107"/>
      <c r="I22" s="108" t="s">
        <v>2238</v>
      </c>
    </row>
    <row r="23" spans="1:9" ht="16.5" customHeight="1" x14ac:dyDescent="0.35">
      <c r="A23" s="353" t="str">
        <f>IF(ISBLANK(NEW!G87),"",NEW!G87)</f>
        <v/>
      </c>
      <c r="B23" s="354"/>
      <c r="C23" s="106" t="str">
        <f>IF(ISBLANK(NEW!H87),"",NEW!H87)</f>
        <v/>
      </c>
      <c r="D23" s="106" t="str">
        <f>IF(ISBLANK(NEW!I87),"",NEW!I87)</f>
        <v/>
      </c>
      <c r="E23" s="106" t="str">
        <f>IF(ISBLANK(NEW!J87),"",NEW!J87)</f>
        <v/>
      </c>
      <c r="F23" s="107" t="str">
        <f>IF(NEW!BH87=LOADER!$I$123,"YES","NO")</f>
        <v>NO</v>
      </c>
      <c r="G23" s="107" t="str">
        <f>IF(NEW!BH87=LOADER!$I$123,LOADER!$H$123,IF(NEW!BH87=LOADER!$I$124,LOADER!$H$124,IF(NEW!BH87=LOADER!$I$125,LOADER!$H$125,IF(NEW!BH87=LOADER!$I$126,LOADER!$H$126,IF(NEW!BH87=LOADER!$I$127,LOADER!$H$127,IF(NEW!BH87=LOADER!$I$128,LOADER!$H$128,IF(NEW!BH87=LOADER!$I$129,LOADER!$H$129,IF(NEW!BH87=LOADER!$I$130,LOADER!$H$130,IF(NEW!BH87=LOADER!$I$131,LOADER!$H$131,"0")))))))))</f>
        <v>0</v>
      </c>
      <c r="H23" s="107"/>
      <c r="I23" s="108" t="s">
        <v>2238</v>
      </c>
    </row>
    <row r="24" spans="1:9" x14ac:dyDescent="0.35">
      <c r="A24" s="353" t="str">
        <f>IF(ISBLANK(NEW!G88),"",NEW!G88)</f>
        <v/>
      </c>
      <c r="B24" s="354"/>
      <c r="C24" s="106" t="str">
        <f>IF(ISBLANK(NEW!H88),"",NEW!H88)</f>
        <v/>
      </c>
      <c r="D24" s="106" t="str">
        <f>IF(ISBLANK(NEW!I88),"",NEW!I88)</f>
        <v/>
      </c>
      <c r="E24" s="106" t="str">
        <f>IF(ISBLANK(NEW!J88),"",NEW!J88)</f>
        <v/>
      </c>
      <c r="F24" s="107" t="str">
        <f>IF(NEW!BH88=LOADER!$I$123,"YES","NO")</f>
        <v>NO</v>
      </c>
      <c r="G24" s="107" t="str">
        <f>IF(NEW!BH88=LOADER!$I$123,LOADER!$H$123,IF(NEW!BH88=LOADER!$I$124,LOADER!$H$124,IF(NEW!BH88=LOADER!$I$125,LOADER!$H$125,IF(NEW!BH88=LOADER!$I$126,LOADER!$H$126,IF(NEW!BH88=LOADER!$I$127,LOADER!$H$127,IF(NEW!BH88=LOADER!$I$128,LOADER!$H$128,IF(NEW!BH88=LOADER!$I$129,LOADER!$H$129,IF(NEW!BH88=LOADER!$I$130,LOADER!$H$130,IF(NEW!BH88=LOADER!$I$131,LOADER!$H$131,"0")))))))))</f>
        <v>0</v>
      </c>
      <c r="H24" s="107"/>
      <c r="I24" s="108" t="s">
        <v>2238</v>
      </c>
    </row>
    <row r="25" spans="1:9" ht="15.75" customHeight="1" x14ac:dyDescent="0.35">
      <c r="A25" s="353" t="str">
        <f>IF(ISBLANK(NEW!G89),"",NEW!G89)</f>
        <v/>
      </c>
      <c r="B25" s="354"/>
      <c r="C25" s="106" t="str">
        <f>IF(ISBLANK(NEW!H89),"",NEW!H89)</f>
        <v/>
      </c>
      <c r="D25" s="106" t="str">
        <f>IF(ISBLANK(NEW!I89),"",NEW!I89)</f>
        <v/>
      </c>
      <c r="E25" s="106" t="str">
        <f>IF(ISBLANK(NEW!J89),"",NEW!J89)</f>
        <v/>
      </c>
      <c r="F25" s="107" t="str">
        <f>IF(NEW!BH89=LOADER!$I$123,"YES","NO")</f>
        <v>NO</v>
      </c>
      <c r="G25" s="107" t="str">
        <f>IF(NEW!BH89=LOADER!$I$123,LOADER!$H$123,IF(NEW!BH89=LOADER!$I$124,LOADER!$H$124,IF(NEW!BH89=LOADER!$I$125,LOADER!$H$125,IF(NEW!BH89=LOADER!$I$126,LOADER!$H$126,IF(NEW!BH89=LOADER!$I$127,LOADER!$H$127,IF(NEW!BH89=LOADER!$I$128,LOADER!$H$128,IF(NEW!BH89=LOADER!$I$129,LOADER!$H$129,IF(NEW!BH89=LOADER!$I$130,LOADER!$H$130,IF(NEW!BH89=LOADER!$I$131,LOADER!$H$131,"0")))))))))</f>
        <v>0</v>
      </c>
      <c r="H25" s="107"/>
      <c r="I25" s="108" t="s">
        <v>2238</v>
      </c>
    </row>
    <row r="26" spans="1:9" x14ac:dyDescent="0.35">
      <c r="A26" s="353" t="str">
        <f>IF(ISBLANK(NEW!G90),"",NEW!G90)</f>
        <v/>
      </c>
      <c r="B26" s="354"/>
      <c r="C26" s="106" t="str">
        <f>IF(ISBLANK(NEW!H90),"",NEW!H90)</f>
        <v/>
      </c>
      <c r="D26" s="106" t="str">
        <f>IF(ISBLANK(NEW!I90),"",NEW!I90)</f>
        <v/>
      </c>
      <c r="E26" s="106" t="str">
        <f>IF(ISBLANK(NEW!J90),"",NEW!J90)</f>
        <v/>
      </c>
      <c r="F26" s="107" t="str">
        <f>IF(NEW!BH90=LOADER!$I$123,"YES","NO")</f>
        <v>NO</v>
      </c>
      <c r="G26" s="107" t="str">
        <f>IF(NEW!BH90=LOADER!$I$123,LOADER!$H$123,IF(NEW!BH90=LOADER!$I$124,LOADER!$H$124,IF(NEW!BH90=LOADER!$I$125,LOADER!$H$125,IF(NEW!BH90=LOADER!$I$126,LOADER!$H$126,IF(NEW!BH90=LOADER!$I$127,LOADER!$H$127,IF(NEW!BH90=LOADER!$I$128,LOADER!$H$128,IF(NEW!BH90=LOADER!$I$129,LOADER!$H$129,IF(NEW!BH90=LOADER!$I$130,LOADER!$H$130,IF(NEW!BH90=LOADER!$I$131,LOADER!$H$131,"0")))))))))</f>
        <v>0</v>
      </c>
      <c r="H26" s="107"/>
      <c r="I26" s="108" t="s">
        <v>2238</v>
      </c>
    </row>
    <row r="27" spans="1:9" x14ac:dyDescent="0.35">
      <c r="A27" s="353" t="str">
        <f>IF(ISBLANK(NEW!G91),"",NEW!G91)</f>
        <v/>
      </c>
      <c r="B27" s="354"/>
      <c r="C27" s="106" t="str">
        <f>IF(ISBLANK(NEW!H91),"",NEW!H91)</f>
        <v/>
      </c>
      <c r="D27" s="106" t="str">
        <f>IF(ISBLANK(NEW!I91),"",NEW!I91)</f>
        <v/>
      </c>
      <c r="E27" s="106" t="str">
        <f>IF(ISBLANK(NEW!J91),"",NEW!J91)</f>
        <v/>
      </c>
      <c r="F27" s="107" t="str">
        <f>IF(NEW!BH91=LOADER!$I$123,"YES","NO")</f>
        <v>NO</v>
      </c>
      <c r="G27" s="107" t="str">
        <f>IF(NEW!BH91=LOADER!$I$123,LOADER!$H$123,IF(NEW!BH91=LOADER!$I$124,LOADER!$H$124,IF(NEW!BH91=LOADER!$I$125,LOADER!$H$125,IF(NEW!BH91=LOADER!$I$126,LOADER!$H$126,IF(NEW!BH91=LOADER!$I$127,LOADER!$H$127,IF(NEW!BH91=LOADER!$I$128,LOADER!$H$128,IF(NEW!BH91=LOADER!$I$129,LOADER!$H$129,IF(NEW!BH91=LOADER!$I$130,LOADER!$H$130,IF(NEW!BH91=LOADER!$I$131,LOADER!$H$131,"0")))))))))</f>
        <v>0</v>
      </c>
      <c r="H27" s="107"/>
      <c r="I27" s="108" t="s">
        <v>2238</v>
      </c>
    </row>
    <row r="28" spans="1:9" x14ac:dyDescent="0.35">
      <c r="A28" s="353" t="str">
        <f>IF(ISBLANK(NEW!G92),"",NEW!G92)</f>
        <v/>
      </c>
      <c r="B28" s="354"/>
      <c r="C28" s="106" t="str">
        <f>IF(ISBLANK(NEW!H92),"",NEW!H92)</f>
        <v/>
      </c>
      <c r="D28" s="106" t="str">
        <f>IF(ISBLANK(NEW!I92),"",NEW!I92)</f>
        <v/>
      </c>
      <c r="E28" s="106" t="str">
        <f>IF(ISBLANK(NEW!J92),"",NEW!J92)</f>
        <v/>
      </c>
      <c r="F28" s="107" t="str">
        <f>IF(NEW!BH92=LOADER!$I$123,"YES","NO")</f>
        <v>NO</v>
      </c>
      <c r="G28" s="107" t="str">
        <f>IF(NEW!BH92=LOADER!$I$123,LOADER!$H$123,IF(NEW!BH92=LOADER!$I$124,LOADER!$H$124,IF(NEW!BH92=LOADER!$I$125,LOADER!$H$125,IF(NEW!BH92=LOADER!$I$126,LOADER!$H$126,IF(NEW!BH92=LOADER!$I$127,LOADER!$H$127,IF(NEW!BH92=LOADER!$I$128,LOADER!$H$128,IF(NEW!BH92=LOADER!$I$129,LOADER!$H$129,IF(NEW!BH92=LOADER!$I$130,LOADER!$H$130,IF(NEW!BH92=LOADER!$I$131,LOADER!$H$131,"0")))))))))</f>
        <v>0</v>
      </c>
      <c r="H28" s="107"/>
      <c r="I28" s="108" t="s">
        <v>2238</v>
      </c>
    </row>
    <row r="29" spans="1:9" x14ac:dyDescent="0.35">
      <c r="A29" s="353" t="str">
        <f>IF(ISBLANK(NEW!G93),"",NEW!G93)</f>
        <v/>
      </c>
      <c r="B29" s="354"/>
      <c r="C29" s="106" t="str">
        <f>IF(ISBLANK(NEW!H93),"",NEW!H93)</f>
        <v/>
      </c>
      <c r="D29" s="106" t="str">
        <f>IF(ISBLANK(NEW!I93),"",NEW!I93)</f>
        <v/>
      </c>
      <c r="E29" s="106" t="str">
        <f>IF(ISBLANK(NEW!J93),"",NEW!J93)</f>
        <v/>
      </c>
      <c r="F29" s="107" t="str">
        <f>IF(NEW!BH93=LOADER!$I$123,"YES","NO")</f>
        <v>NO</v>
      </c>
      <c r="G29" s="107" t="str">
        <f>IF(NEW!BH93=LOADER!$I$123,LOADER!$H$123,IF(NEW!BH93=LOADER!$I$124,LOADER!$H$124,IF(NEW!BH93=LOADER!$I$125,LOADER!$H$125,IF(NEW!BH93=LOADER!$I$126,LOADER!$H$126,IF(NEW!BH93=LOADER!$I$127,LOADER!$H$127,IF(NEW!BH93=LOADER!$I$128,LOADER!$H$128,IF(NEW!BH93=LOADER!$I$129,LOADER!$H$129,IF(NEW!BH93=LOADER!$I$130,LOADER!$H$130,IF(NEW!BH93=LOADER!$I$131,LOADER!$H$131,"0")))))))))</f>
        <v>0</v>
      </c>
      <c r="H29" s="107"/>
      <c r="I29" s="108" t="s">
        <v>2238</v>
      </c>
    </row>
    <row r="30" spans="1:9" x14ac:dyDescent="0.35">
      <c r="A30" s="353" t="str">
        <f>IF(ISBLANK(NEW!G94),"",NEW!G94)</f>
        <v/>
      </c>
      <c r="B30" s="354"/>
      <c r="C30" s="106" t="str">
        <f>IF(ISBLANK(NEW!H94),"",NEW!H94)</f>
        <v/>
      </c>
      <c r="D30" s="106" t="str">
        <f>IF(ISBLANK(NEW!I94),"",NEW!I94)</f>
        <v/>
      </c>
      <c r="E30" s="106" t="str">
        <f>IF(ISBLANK(NEW!J94),"",NEW!J94)</f>
        <v/>
      </c>
      <c r="F30" s="107" t="str">
        <f>IF(NEW!BH94=LOADER!$I$123,"YES","NO")</f>
        <v>NO</v>
      </c>
      <c r="G30" s="107" t="str">
        <f>IF(NEW!BH94=LOADER!$I$123,LOADER!$H$123,IF(NEW!BH94=LOADER!$I$124,LOADER!$H$124,IF(NEW!BH94=LOADER!$I$125,LOADER!$H$125,IF(NEW!BH94=LOADER!$I$126,LOADER!$H$126,IF(NEW!BH94=LOADER!$I$127,LOADER!$H$127,IF(NEW!BH94=LOADER!$I$128,LOADER!$H$128,IF(NEW!BH94=LOADER!$I$129,LOADER!$H$129,IF(NEW!BH94=LOADER!$I$130,LOADER!$H$130,IF(NEW!BH94=LOADER!$I$131,LOADER!$H$131,"0")))))))))</f>
        <v>0</v>
      </c>
      <c r="H30" s="107"/>
      <c r="I30" s="108" t="s">
        <v>2238</v>
      </c>
    </row>
    <row r="31" spans="1:9" x14ac:dyDescent="0.35">
      <c r="A31" s="353" t="str">
        <f>IF(ISBLANK(NEW!G95),"",NEW!G95)</f>
        <v/>
      </c>
      <c r="B31" s="354"/>
      <c r="C31" s="106" t="str">
        <f>IF(ISBLANK(NEW!H95),"",NEW!H95)</f>
        <v/>
      </c>
      <c r="D31" s="106" t="str">
        <f>IF(ISBLANK(NEW!I95),"",NEW!I95)</f>
        <v/>
      </c>
      <c r="E31" s="106" t="str">
        <f>IF(ISBLANK(NEW!J95),"",NEW!J95)</f>
        <v/>
      </c>
      <c r="F31" s="107" t="str">
        <f>IF(NEW!BH95=LOADER!$I$123,"YES","NO")</f>
        <v>NO</v>
      </c>
      <c r="G31" s="107" t="str">
        <f>IF(NEW!BH95=LOADER!$I$123,LOADER!$H$123,IF(NEW!BH95=LOADER!$I$124,LOADER!$H$124,IF(NEW!BH95=LOADER!$I$125,LOADER!$H$125,IF(NEW!BH95=LOADER!$I$126,LOADER!$H$126,IF(NEW!BH95=LOADER!$I$127,LOADER!$H$127,IF(NEW!BH95=LOADER!$I$128,LOADER!$H$128,IF(NEW!BH95=LOADER!$I$129,LOADER!$H$129,IF(NEW!BH95=LOADER!$I$130,LOADER!$H$130,IF(NEW!BH95=LOADER!$I$131,LOADER!$H$131,"0")))))))))</f>
        <v>0</v>
      </c>
      <c r="H31" s="107"/>
      <c r="I31" s="108" t="s">
        <v>2238</v>
      </c>
    </row>
    <row r="32" spans="1:9" x14ac:dyDescent="0.35">
      <c r="A32" s="353" t="str">
        <f>IF(ISBLANK(NEW!G96),"",NEW!G96)</f>
        <v/>
      </c>
      <c r="B32" s="354"/>
      <c r="C32" s="106" t="str">
        <f>IF(ISBLANK(NEW!H96),"",NEW!H96)</f>
        <v/>
      </c>
      <c r="D32" s="106" t="str">
        <f>IF(ISBLANK(NEW!I96),"",NEW!I96)</f>
        <v/>
      </c>
      <c r="E32" s="106" t="str">
        <f>IF(ISBLANK(NEW!J96),"",NEW!J96)</f>
        <v/>
      </c>
      <c r="F32" s="107" t="str">
        <f>IF(NEW!BH96=LOADER!$I$123,"YES","NO")</f>
        <v>NO</v>
      </c>
      <c r="G32" s="107" t="str">
        <f>IF(NEW!BH96=LOADER!$I$123,LOADER!$H$123,IF(NEW!BH96=LOADER!$I$124,LOADER!$H$124,IF(NEW!BH96=LOADER!$I$125,LOADER!$H$125,IF(NEW!BH96=LOADER!$I$126,LOADER!$H$126,IF(NEW!BH96=LOADER!$I$127,LOADER!$H$127,IF(NEW!BH96=LOADER!$I$128,LOADER!$H$128,IF(NEW!BH96=LOADER!$I$129,LOADER!$H$129,IF(NEW!BH96=LOADER!$I$130,LOADER!$H$130,IF(NEW!BH96=LOADER!$I$131,LOADER!$H$131,"0")))))))))</f>
        <v>0</v>
      </c>
      <c r="H32" s="107"/>
      <c r="I32" s="108" t="s">
        <v>2238</v>
      </c>
    </row>
    <row r="33" spans="1:9" x14ac:dyDescent="0.35">
      <c r="A33" s="353" t="str">
        <f>IF(ISBLANK(NEW!G97),"",NEW!G97)</f>
        <v/>
      </c>
      <c r="B33" s="354"/>
      <c r="C33" s="106" t="str">
        <f>IF(ISBLANK(NEW!H97),"",NEW!H97)</f>
        <v/>
      </c>
      <c r="D33" s="106" t="str">
        <f>IF(ISBLANK(NEW!I97),"",NEW!I97)</f>
        <v/>
      </c>
      <c r="E33" s="106" t="str">
        <f>IF(ISBLANK(NEW!J97),"",NEW!J97)</f>
        <v/>
      </c>
      <c r="F33" s="107" t="str">
        <f>IF(NEW!BH97=LOADER!$I$123,"YES","NO")</f>
        <v>NO</v>
      </c>
      <c r="G33" s="107" t="str">
        <f>IF(NEW!BH97=LOADER!$I$123,LOADER!$H$123,IF(NEW!BH97=LOADER!$I$124,LOADER!$H$124,IF(NEW!BH97=LOADER!$I$125,LOADER!$H$125,IF(NEW!BH97=LOADER!$I$126,LOADER!$H$126,IF(NEW!BH97=LOADER!$I$127,LOADER!$H$127,IF(NEW!BH97=LOADER!$I$128,LOADER!$H$128,IF(NEW!BH97=LOADER!$I$129,LOADER!$H$129,IF(NEW!BH97=LOADER!$I$130,LOADER!$H$130,IF(NEW!BH97=LOADER!$I$131,LOADER!$H$131,"0")))))))))</f>
        <v>0</v>
      </c>
      <c r="H33" s="107"/>
      <c r="I33" s="108" t="s">
        <v>2238</v>
      </c>
    </row>
    <row r="34" spans="1:9" x14ac:dyDescent="0.35">
      <c r="A34" s="353" t="str">
        <f>IF(ISBLANK(NEW!G98),"",NEW!G98)</f>
        <v/>
      </c>
      <c r="B34" s="354"/>
      <c r="C34" s="106" t="str">
        <f>IF(ISBLANK(NEW!H98),"",NEW!H98)</f>
        <v/>
      </c>
      <c r="D34" s="106" t="str">
        <f>IF(ISBLANK(NEW!I98),"",NEW!I98)</f>
        <v/>
      </c>
      <c r="E34" s="106" t="str">
        <f>IF(ISBLANK(NEW!J98),"",NEW!J98)</f>
        <v/>
      </c>
      <c r="F34" s="107" t="str">
        <f>IF(NEW!BH98=LOADER!$I$123,"YES","NO")</f>
        <v>NO</v>
      </c>
      <c r="G34" s="107" t="str">
        <f>IF(NEW!BH98=LOADER!$I$123,LOADER!$H$123,IF(NEW!BH98=LOADER!$I$124,LOADER!$H$124,IF(NEW!BH98=LOADER!$I$125,LOADER!$H$125,IF(NEW!BH98=LOADER!$I$126,LOADER!$H$126,IF(NEW!BH98=LOADER!$I$127,LOADER!$H$127,IF(NEW!BH98=LOADER!$I$128,LOADER!$H$128,IF(NEW!BH98=LOADER!$I$129,LOADER!$H$129,IF(NEW!BH98=LOADER!$I$130,LOADER!$H$130,IF(NEW!BH98=LOADER!$I$131,LOADER!$H$131,"0")))))))))</f>
        <v>0</v>
      </c>
      <c r="H34" s="107"/>
      <c r="I34" s="108" t="s">
        <v>2238</v>
      </c>
    </row>
    <row r="35" spans="1:9" x14ac:dyDescent="0.35">
      <c r="A35" s="353" t="str">
        <f>IF(ISBLANK(NEW!G99),"",NEW!G99)</f>
        <v/>
      </c>
      <c r="B35" s="354"/>
      <c r="C35" s="106" t="str">
        <f>IF(ISBLANK(NEW!H99),"",NEW!H99)</f>
        <v/>
      </c>
      <c r="D35" s="106" t="str">
        <f>IF(ISBLANK(NEW!I99),"",NEW!I99)</f>
        <v/>
      </c>
      <c r="E35" s="106" t="str">
        <f>IF(ISBLANK(NEW!J99),"",NEW!J99)</f>
        <v/>
      </c>
      <c r="F35" s="107" t="str">
        <f>IF(NEW!BH99=LOADER!$I$123,"YES","NO")</f>
        <v>NO</v>
      </c>
      <c r="G35" s="107" t="str">
        <f>IF(NEW!BH99=LOADER!$I$123,LOADER!$H$123,IF(NEW!BH99=LOADER!$I$124,LOADER!$H$124,IF(NEW!BH99=LOADER!$I$125,LOADER!$H$125,IF(NEW!BH99=LOADER!$I$126,LOADER!$H$126,IF(NEW!BH99=LOADER!$I$127,LOADER!$H$127,IF(NEW!BH99=LOADER!$I$128,LOADER!$H$128,IF(NEW!BH99=LOADER!$I$129,LOADER!$H$129,IF(NEW!BH99=LOADER!$I$130,LOADER!$H$130,IF(NEW!BH99=LOADER!$I$131,LOADER!$H$131,"0")))))))))</f>
        <v>0</v>
      </c>
      <c r="H35" s="107"/>
      <c r="I35" s="108" t="s">
        <v>2238</v>
      </c>
    </row>
    <row r="36" spans="1:9" x14ac:dyDescent="0.35">
      <c r="A36" s="353" t="str">
        <f>IF(ISBLANK(NEW!G100),"",NEW!G100)</f>
        <v/>
      </c>
      <c r="B36" s="354"/>
      <c r="C36" s="106" t="str">
        <f>IF(ISBLANK(NEW!H100),"",NEW!H100)</f>
        <v/>
      </c>
      <c r="D36" s="106" t="str">
        <f>IF(ISBLANK(NEW!I100),"",NEW!I100)</f>
        <v/>
      </c>
      <c r="E36" s="106" t="str">
        <f>IF(ISBLANK(NEW!J100),"",NEW!J100)</f>
        <v/>
      </c>
      <c r="F36" s="107" t="str">
        <f>IF(NEW!BH100=LOADER!$I$123,"YES","NO")</f>
        <v>NO</v>
      </c>
      <c r="G36" s="107" t="str">
        <f>IF(NEW!BH100=LOADER!$I$123,LOADER!$H$123,IF(NEW!BH100=LOADER!$I$124,LOADER!$H$124,IF(NEW!BH100=LOADER!$I$125,LOADER!$H$125,IF(NEW!BH100=LOADER!$I$126,LOADER!$H$126,IF(NEW!BH100=LOADER!$I$127,LOADER!$H$127,IF(NEW!BH100=LOADER!$I$128,LOADER!$H$128,IF(NEW!BH100=LOADER!$I$129,LOADER!$H$129,IF(NEW!BH100=LOADER!$I$130,LOADER!$H$130,IF(NEW!BH100=LOADER!$I$131,LOADER!$H$131,"0")))))))))</f>
        <v>0</v>
      </c>
      <c r="H36" s="107"/>
      <c r="I36" s="108" t="s">
        <v>2238</v>
      </c>
    </row>
    <row r="37" spans="1:9" x14ac:dyDescent="0.35">
      <c r="A37" s="353" t="str">
        <f>IF(ISBLANK(NEW!G101),"",NEW!G101)</f>
        <v/>
      </c>
      <c r="B37" s="354"/>
      <c r="C37" s="106" t="str">
        <f>IF(ISBLANK(NEW!H101),"",NEW!H101)</f>
        <v/>
      </c>
      <c r="D37" s="106" t="str">
        <f>IF(ISBLANK(NEW!I101),"",NEW!I101)</f>
        <v/>
      </c>
      <c r="E37" s="106" t="str">
        <f>IF(ISBLANK(NEW!J101),"",NEW!J101)</f>
        <v/>
      </c>
      <c r="F37" s="107" t="str">
        <f>IF(NEW!BH101=LOADER!$I$123,"YES","NO")</f>
        <v>NO</v>
      </c>
      <c r="G37" s="107" t="str">
        <f>IF(NEW!BH101=LOADER!$I$123,LOADER!$H$123,IF(NEW!BH101=LOADER!$I$124,LOADER!$H$124,IF(NEW!BH101=LOADER!$I$125,LOADER!$H$125,IF(NEW!BH101=LOADER!$I$126,LOADER!$H$126,IF(NEW!BH101=LOADER!$I$127,LOADER!$H$127,IF(NEW!BH101=LOADER!$I$128,LOADER!$H$128,IF(NEW!BH101=LOADER!$I$129,LOADER!$H$129,IF(NEW!BH101=LOADER!$I$130,LOADER!$H$130,IF(NEW!BH101=LOADER!$I$131,LOADER!$H$131,"0")))))))))</f>
        <v>0</v>
      </c>
      <c r="H37" s="107"/>
      <c r="I37" s="108" t="s">
        <v>2238</v>
      </c>
    </row>
    <row r="38" spans="1:9" x14ac:dyDescent="0.35">
      <c r="A38" s="353" t="str">
        <f>IF(ISBLANK(NEW!G102),"",NEW!G102)</f>
        <v/>
      </c>
      <c r="B38" s="354"/>
      <c r="C38" s="106" t="str">
        <f>IF(ISBLANK(NEW!H102),"",NEW!H102)</f>
        <v/>
      </c>
      <c r="D38" s="106" t="str">
        <f>IF(ISBLANK(NEW!I102),"",NEW!I102)</f>
        <v/>
      </c>
      <c r="E38" s="106" t="str">
        <f>IF(ISBLANK(NEW!J102),"",NEW!J102)</f>
        <v/>
      </c>
      <c r="F38" s="107" t="str">
        <f>IF(NEW!BH102=LOADER!$I$123,"YES","NO")</f>
        <v>NO</v>
      </c>
      <c r="G38" s="107" t="str">
        <f>IF(NEW!BH102=LOADER!$I$123,LOADER!$H$123,IF(NEW!BH102=LOADER!$I$124,LOADER!$H$124,IF(NEW!BH102=LOADER!$I$125,LOADER!$H$125,IF(NEW!BH102=LOADER!$I$126,LOADER!$H$126,IF(NEW!BH102=LOADER!$I$127,LOADER!$H$127,IF(NEW!BH102=LOADER!$I$128,LOADER!$H$128,IF(NEW!BH102=LOADER!$I$129,LOADER!$H$129,IF(NEW!BH102=LOADER!$I$130,LOADER!$H$130,IF(NEW!BH102=LOADER!$I$131,LOADER!$H$131,"0")))))))))</f>
        <v>0</v>
      </c>
      <c r="H38" s="107"/>
      <c r="I38" s="108" t="s">
        <v>2238</v>
      </c>
    </row>
    <row r="39" spans="1:9" x14ac:dyDescent="0.35">
      <c r="A39" s="353" t="str">
        <f>IF(ISBLANK(NEW!G103),"",NEW!G103)</f>
        <v/>
      </c>
      <c r="B39" s="354"/>
      <c r="C39" s="106" t="str">
        <f>IF(ISBLANK(NEW!H103),"",NEW!H103)</f>
        <v/>
      </c>
      <c r="D39" s="106" t="str">
        <f>IF(ISBLANK(NEW!I103),"",NEW!I103)</f>
        <v/>
      </c>
      <c r="E39" s="106" t="str">
        <f>IF(ISBLANK(NEW!J103),"",NEW!J103)</f>
        <v/>
      </c>
      <c r="F39" s="107" t="str">
        <f>IF(NEW!BH103=LOADER!$I$123,"YES","NO")</f>
        <v>NO</v>
      </c>
      <c r="G39" s="107" t="str">
        <f>IF(NEW!BH103=LOADER!$I$123,LOADER!$H$123,IF(NEW!BH103=LOADER!$I$124,LOADER!$H$124,IF(NEW!BH103=LOADER!$I$125,LOADER!$H$125,IF(NEW!BH103=LOADER!$I$126,LOADER!$H$126,IF(NEW!BH103=LOADER!$I$127,LOADER!$H$127,IF(NEW!BH103=LOADER!$I$128,LOADER!$H$128,IF(NEW!BH103=LOADER!$I$129,LOADER!$H$129,IF(NEW!BH103=LOADER!$I$130,LOADER!$H$130,IF(NEW!BH103=LOADER!$I$131,LOADER!$H$131,"0")))))))))</f>
        <v>0</v>
      </c>
      <c r="H39" s="107"/>
      <c r="I39" s="108" t="s">
        <v>2238</v>
      </c>
    </row>
    <row r="40" spans="1:9" x14ac:dyDescent="0.35">
      <c r="A40" s="353" t="str">
        <f>IF(ISBLANK(NEW!G104),"",NEW!G104)</f>
        <v/>
      </c>
      <c r="B40" s="354"/>
      <c r="C40" s="106" t="str">
        <f>IF(ISBLANK(NEW!H104),"",NEW!H104)</f>
        <v/>
      </c>
      <c r="D40" s="106" t="str">
        <f>IF(ISBLANK(NEW!I104),"",NEW!I104)</f>
        <v/>
      </c>
      <c r="E40" s="106" t="str">
        <f>IF(ISBLANK(NEW!J104),"",NEW!J104)</f>
        <v/>
      </c>
      <c r="F40" s="107" t="str">
        <f>IF(NEW!BH104=LOADER!$I$123,"YES","NO")</f>
        <v>NO</v>
      </c>
      <c r="G40" s="107" t="str">
        <f>IF(NEW!BH104=LOADER!$I$123,LOADER!$H$123,IF(NEW!BH104=LOADER!$I$124,LOADER!$H$124,IF(NEW!BH104=LOADER!$I$125,LOADER!$H$125,IF(NEW!BH104=LOADER!$I$126,LOADER!$H$126,IF(NEW!BH104=LOADER!$I$127,LOADER!$H$127,IF(NEW!BH104=LOADER!$I$128,LOADER!$H$128,IF(NEW!BH104=LOADER!$I$129,LOADER!$H$129,IF(NEW!BH104=LOADER!$I$130,LOADER!$H$130,IF(NEW!BH104=LOADER!$I$131,LOADER!$H$131,"0")))))))))</f>
        <v>0</v>
      </c>
      <c r="H40" s="107"/>
      <c r="I40" s="108" t="s">
        <v>2238</v>
      </c>
    </row>
    <row r="41" spans="1:9" x14ac:dyDescent="0.35">
      <c r="A41" s="353" t="str">
        <f>IF(ISBLANK(NEW!G105),"",NEW!G105)</f>
        <v/>
      </c>
      <c r="B41" s="354"/>
      <c r="C41" s="106" t="str">
        <f>IF(ISBLANK(NEW!H105),"",NEW!H105)</f>
        <v/>
      </c>
      <c r="D41" s="106" t="str">
        <f>IF(ISBLANK(NEW!I105),"",NEW!I105)</f>
        <v/>
      </c>
      <c r="E41" s="106" t="str">
        <f>IF(ISBLANK(NEW!J105),"",NEW!J105)</f>
        <v/>
      </c>
      <c r="F41" s="107" t="str">
        <f>IF(NEW!BH105=LOADER!$I$123,"YES","NO")</f>
        <v>NO</v>
      </c>
      <c r="G41" s="107" t="str">
        <f>IF(NEW!BH105=LOADER!$I$123,LOADER!$H$123,IF(NEW!BH105=LOADER!$I$124,LOADER!$H$124,IF(NEW!BH105=LOADER!$I$125,LOADER!$H$125,IF(NEW!BH105=LOADER!$I$126,LOADER!$H$126,IF(NEW!BH105=LOADER!$I$127,LOADER!$H$127,IF(NEW!BH105=LOADER!$I$128,LOADER!$H$128,IF(NEW!BH105=LOADER!$I$129,LOADER!$H$129,IF(NEW!BH105=LOADER!$I$130,LOADER!$H$130,IF(NEW!BH105=LOADER!$I$131,LOADER!$H$131,"0")))))))))</f>
        <v>0</v>
      </c>
      <c r="H41" s="107"/>
      <c r="I41" s="108" t="s">
        <v>2238</v>
      </c>
    </row>
    <row r="42" spans="1:9" x14ac:dyDescent="0.35">
      <c r="A42" s="353" t="str">
        <f>IF(ISBLANK(NEW!G106),"",NEW!G106)</f>
        <v/>
      </c>
      <c r="B42" s="354"/>
      <c r="C42" s="106" t="str">
        <f>IF(ISBLANK(NEW!H106),"",NEW!H106)</f>
        <v/>
      </c>
      <c r="D42" s="106" t="str">
        <f>IF(ISBLANK(NEW!I106),"",NEW!I106)</f>
        <v/>
      </c>
      <c r="E42" s="106" t="str">
        <f>IF(ISBLANK(NEW!J106),"",NEW!J106)</f>
        <v/>
      </c>
      <c r="F42" s="107" t="str">
        <f>IF(NEW!BH106=LOADER!$I$123,"YES","NO")</f>
        <v>NO</v>
      </c>
      <c r="G42" s="107" t="str">
        <f>IF(NEW!BH106=LOADER!$I$123,LOADER!$H$123,IF(NEW!BH106=LOADER!$I$124,LOADER!$H$124,IF(NEW!BH106=LOADER!$I$125,LOADER!$H$125,IF(NEW!BH106=LOADER!$I$126,LOADER!$H$126,IF(NEW!BH106=LOADER!$I$127,LOADER!$H$127,IF(NEW!BH106=LOADER!$I$128,LOADER!$H$128,IF(NEW!BH106=LOADER!$I$129,LOADER!$H$129,IF(NEW!BH106=LOADER!$I$130,LOADER!$H$130,IF(NEW!BH106=LOADER!$I$131,LOADER!$H$131,"0")))))))))</f>
        <v>0</v>
      </c>
      <c r="H42" s="107"/>
      <c r="I42" s="108" t="s">
        <v>2238</v>
      </c>
    </row>
    <row r="43" spans="1:9" x14ac:dyDescent="0.35">
      <c r="A43" s="353" t="str">
        <f>IF(ISBLANK(NEW!G107),"",NEW!G107)</f>
        <v/>
      </c>
      <c r="B43" s="354"/>
      <c r="C43" s="106" t="str">
        <f>IF(ISBLANK(NEW!H107),"",NEW!H107)</f>
        <v/>
      </c>
      <c r="D43" s="106" t="str">
        <f>IF(ISBLANK(NEW!I107),"",NEW!I107)</f>
        <v/>
      </c>
      <c r="E43" s="106" t="str">
        <f>IF(ISBLANK(NEW!J107),"",NEW!J107)</f>
        <v/>
      </c>
      <c r="F43" s="107" t="str">
        <f>IF(NEW!BH107=LOADER!$I$123,"YES","NO")</f>
        <v>NO</v>
      </c>
      <c r="G43" s="107" t="str">
        <f>IF(NEW!BH107=LOADER!$I$123,LOADER!$H$123,IF(NEW!BH107=LOADER!$I$124,LOADER!$H$124,IF(NEW!BH107=LOADER!$I$125,LOADER!$H$125,IF(NEW!BH107=LOADER!$I$126,LOADER!$H$126,IF(NEW!BH107=LOADER!$I$127,LOADER!$H$127,IF(NEW!BH107=LOADER!$I$128,LOADER!$H$128,IF(NEW!BH107=LOADER!$I$129,LOADER!$H$129,IF(NEW!BH107=LOADER!$I$130,LOADER!$H$130,IF(NEW!BH107=LOADER!$I$131,LOADER!$H$131,"0")))))))))</f>
        <v>0</v>
      </c>
      <c r="H43" s="107"/>
      <c r="I43" s="108" t="s">
        <v>2238</v>
      </c>
    </row>
    <row r="44" spans="1:9" x14ac:dyDescent="0.35">
      <c r="A44" s="353" t="str">
        <f>IF(ISBLANK(NEW!G108),"",NEW!G108)</f>
        <v/>
      </c>
      <c r="B44" s="354"/>
      <c r="C44" s="106" t="str">
        <f>IF(ISBLANK(NEW!H108),"",NEW!H108)</f>
        <v/>
      </c>
      <c r="D44" s="106" t="str">
        <f>IF(ISBLANK(NEW!I108),"",NEW!I108)</f>
        <v/>
      </c>
      <c r="E44" s="106" t="str">
        <f>IF(ISBLANK(NEW!J108),"",NEW!J108)</f>
        <v/>
      </c>
      <c r="F44" s="107" t="str">
        <f>IF(NEW!BH108=LOADER!$I$123,"YES","NO")</f>
        <v>NO</v>
      </c>
      <c r="G44" s="107" t="str">
        <f>IF(NEW!BH108=LOADER!$I$123,LOADER!$H$123,IF(NEW!BH108=LOADER!$I$124,LOADER!$H$124,IF(NEW!BH108=LOADER!$I$125,LOADER!$H$125,IF(NEW!BH108=LOADER!$I$126,LOADER!$H$126,IF(NEW!BH108=LOADER!$I$127,LOADER!$H$127,IF(NEW!BH108=LOADER!$I$128,LOADER!$H$128,IF(NEW!BH108=LOADER!$I$129,LOADER!$H$129,IF(NEW!BH108=LOADER!$I$130,LOADER!$H$130,IF(NEW!BH108=LOADER!$I$131,LOADER!$H$131,"0")))))))))</f>
        <v>0</v>
      </c>
      <c r="H44" s="107"/>
      <c r="I44" s="108" t="s">
        <v>2238</v>
      </c>
    </row>
    <row r="45" spans="1:9" x14ac:dyDescent="0.35">
      <c r="A45" s="353" t="str">
        <f>IF(ISBLANK(NEW!G109),"",NEW!G109)</f>
        <v/>
      </c>
      <c r="B45" s="354"/>
      <c r="C45" s="106" t="str">
        <f>IF(ISBLANK(NEW!H109),"",NEW!H109)</f>
        <v/>
      </c>
      <c r="D45" s="106" t="str">
        <f>IF(ISBLANK(NEW!I109),"",NEW!I109)</f>
        <v/>
      </c>
      <c r="E45" s="106" t="str">
        <f>IF(ISBLANK(NEW!J109),"",NEW!J109)</f>
        <v/>
      </c>
      <c r="F45" s="107" t="str">
        <f>IF(NEW!BH109=LOADER!$I$123,"YES","NO")</f>
        <v>NO</v>
      </c>
      <c r="G45" s="107" t="str">
        <f>IF(NEW!BH109=LOADER!$I$123,LOADER!$H$123,IF(NEW!BH109=LOADER!$I$124,LOADER!$H$124,IF(NEW!BH109=LOADER!$I$125,LOADER!$H$125,IF(NEW!BH109=LOADER!$I$126,LOADER!$H$126,IF(NEW!BH109=LOADER!$I$127,LOADER!$H$127,IF(NEW!BH109=LOADER!$I$128,LOADER!$H$128,IF(NEW!BH109=LOADER!$I$129,LOADER!$H$129,IF(NEW!BH109=LOADER!$I$130,LOADER!$H$130,IF(NEW!BH109=LOADER!$I$131,LOADER!$H$131,"0")))))))))</f>
        <v>0</v>
      </c>
      <c r="H45" s="107"/>
      <c r="I45" s="108" t="s">
        <v>2238</v>
      </c>
    </row>
    <row r="46" spans="1:9" x14ac:dyDescent="0.35">
      <c r="A46" s="353" t="str">
        <f>IF(ISBLANK(NEW!G110),"",NEW!G110)</f>
        <v/>
      </c>
      <c r="B46" s="354"/>
      <c r="C46" s="106" t="str">
        <f>IF(ISBLANK(NEW!H110),"",NEW!H110)</f>
        <v/>
      </c>
      <c r="D46" s="106" t="str">
        <f>IF(ISBLANK(NEW!I110),"",NEW!I110)</f>
        <v/>
      </c>
      <c r="E46" s="106" t="str">
        <f>IF(ISBLANK(NEW!J110),"",NEW!J110)</f>
        <v/>
      </c>
      <c r="F46" s="107" t="str">
        <f>IF(NEW!BH110=LOADER!$I$123,"YES","NO")</f>
        <v>NO</v>
      </c>
      <c r="G46" s="107" t="str">
        <f>IF(NEW!BH110=LOADER!$I$123,LOADER!$H$123,IF(NEW!BH110=LOADER!$I$124,LOADER!$H$124,IF(NEW!BH110=LOADER!$I$125,LOADER!$H$125,IF(NEW!BH110=LOADER!$I$126,LOADER!$H$126,IF(NEW!BH110=LOADER!$I$127,LOADER!$H$127,IF(NEW!BH110=LOADER!$I$128,LOADER!$H$128,IF(NEW!BH110=LOADER!$I$129,LOADER!$H$129,IF(NEW!BH110=LOADER!$I$130,LOADER!$H$130,IF(NEW!BH110=LOADER!$I$131,LOADER!$H$131,"0")))))))))</f>
        <v>0</v>
      </c>
      <c r="H46" s="107"/>
      <c r="I46" s="108" t="s">
        <v>2238</v>
      </c>
    </row>
    <row r="47" spans="1:9" x14ac:dyDescent="0.35">
      <c r="A47" s="353" t="str">
        <f>IF(ISBLANK(NEW!G111),"",NEW!G111)</f>
        <v/>
      </c>
      <c r="B47" s="354"/>
      <c r="C47" s="106" t="str">
        <f>IF(ISBLANK(NEW!H111),"",NEW!H111)</f>
        <v/>
      </c>
      <c r="D47" s="106" t="str">
        <f>IF(ISBLANK(NEW!I111),"",NEW!I111)</f>
        <v/>
      </c>
      <c r="E47" s="106" t="str">
        <f>IF(ISBLANK(NEW!J111),"",NEW!J111)</f>
        <v/>
      </c>
      <c r="F47" s="107" t="str">
        <f>IF(NEW!BH111=LOADER!$I$123,"YES","NO")</f>
        <v>NO</v>
      </c>
      <c r="G47" s="107" t="str">
        <f>IF(NEW!BH111=LOADER!$I$123,LOADER!$H$123,IF(NEW!BH111=LOADER!$I$124,LOADER!$H$124,IF(NEW!BH111=LOADER!$I$125,LOADER!$H$125,IF(NEW!BH111=LOADER!$I$126,LOADER!$H$126,IF(NEW!BH111=LOADER!$I$127,LOADER!$H$127,IF(NEW!BH111=LOADER!$I$128,LOADER!$H$128,IF(NEW!BH111=LOADER!$I$129,LOADER!$H$129,IF(NEW!BH111=LOADER!$I$130,LOADER!$H$130,IF(NEW!BH111=LOADER!$I$131,LOADER!$H$131,"0")))))))))</f>
        <v>0</v>
      </c>
      <c r="H47" s="107"/>
      <c r="I47" s="108" t="s">
        <v>2238</v>
      </c>
    </row>
    <row r="48" spans="1:9" x14ac:dyDescent="0.35">
      <c r="A48" s="353" t="str">
        <f>IF(ISBLANK(NEW!G112),"",NEW!G112)</f>
        <v/>
      </c>
      <c r="B48" s="354"/>
      <c r="C48" s="106" t="str">
        <f>IF(ISBLANK(NEW!H112),"",NEW!H112)</f>
        <v/>
      </c>
      <c r="D48" s="106" t="str">
        <f>IF(ISBLANK(NEW!I112),"",NEW!I112)</f>
        <v/>
      </c>
      <c r="E48" s="106" t="str">
        <f>IF(ISBLANK(NEW!J112),"",NEW!J112)</f>
        <v/>
      </c>
      <c r="F48" s="107" t="str">
        <f>IF(NEW!BH112=LOADER!$I$123,"YES","NO")</f>
        <v>NO</v>
      </c>
      <c r="G48" s="107" t="str">
        <f>IF(NEW!BH112=LOADER!$I$123,LOADER!$H$123,IF(NEW!BH112=LOADER!$I$124,LOADER!$H$124,IF(NEW!BH112=LOADER!$I$125,LOADER!$H$125,IF(NEW!BH112=LOADER!$I$126,LOADER!$H$126,IF(NEW!BH112=LOADER!$I$127,LOADER!$H$127,IF(NEW!BH112=LOADER!$I$128,LOADER!$H$128,IF(NEW!BH112=LOADER!$I$129,LOADER!$H$129,IF(NEW!BH112=LOADER!$I$130,LOADER!$H$130,IF(NEW!BH112=LOADER!$I$131,LOADER!$H$131,"0")))))))))</f>
        <v>0</v>
      </c>
      <c r="H48" s="107"/>
      <c r="I48" s="108" t="s">
        <v>2238</v>
      </c>
    </row>
    <row r="49" spans="1:9" x14ac:dyDescent="0.35">
      <c r="A49" s="353" t="str">
        <f>IF(ISBLANK(NEW!G113),"",NEW!G113)</f>
        <v/>
      </c>
      <c r="B49" s="354"/>
      <c r="C49" s="106" t="str">
        <f>IF(ISBLANK(NEW!H113),"",NEW!H113)</f>
        <v/>
      </c>
      <c r="D49" s="106" t="str">
        <f>IF(ISBLANK(NEW!I113),"",NEW!I113)</f>
        <v/>
      </c>
      <c r="E49" s="106" t="str">
        <f>IF(ISBLANK(NEW!J113),"",NEW!J113)</f>
        <v/>
      </c>
      <c r="F49" s="107" t="str">
        <f>IF(NEW!BH113=LOADER!$I$123,"YES","NO")</f>
        <v>NO</v>
      </c>
      <c r="G49" s="107" t="str">
        <f>IF(NEW!BH113=LOADER!$I$123,LOADER!$H$123,IF(NEW!BH113=LOADER!$I$124,LOADER!$H$124,IF(NEW!BH113=LOADER!$I$125,LOADER!$H$125,IF(NEW!BH113=LOADER!$I$126,LOADER!$H$126,IF(NEW!BH113=LOADER!$I$127,LOADER!$H$127,IF(NEW!BH113=LOADER!$I$128,LOADER!$H$128,IF(NEW!BH113=LOADER!$I$129,LOADER!$H$129,IF(NEW!BH113=LOADER!$I$130,LOADER!$H$130,IF(NEW!BH113=LOADER!$I$131,LOADER!$H$131,"0")))))))))</f>
        <v>0</v>
      </c>
      <c r="H49" s="107"/>
      <c r="I49" s="108" t="s">
        <v>2238</v>
      </c>
    </row>
    <row r="50" spans="1:9" x14ac:dyDescent="0.35">
      <c r="A50" s="353" t="str">
        <f>IF(ISBLANK(NEW!G114),"",NEW!G114)</f>
        <v/>
      </c>
      <c r="B50" s="354"/>
      <c r="C50" s="106" t="str">
        <f>IF(ISBLANK(NEW!H114),"",NEW!H114)</f>
        <v/>
      </c>
      <c r="D50" s="106" t="str">
        <f>IF(ISBLANK(NEW!I114),"",NEW!I114)</f>
        <v/>
      </c>
      <c r="E50" s="106" t="str">
        <f>IF(ISBLANK(NEW!J114),"",NEW!J114)</f>
        <v/>
      </c>
      <c r="F50" s="107" t="str">
        <f>IF(NEW!BH114=LOADER!$I$123,"YES","NO")</f>
        <v>NO</v>
      </c>
      <c r="G50" s="107" t="str">
        <f>IF(NEW!BH114=LOADER!$I$123,LOADER!$H$123,IF(NEW!BH114=LOADER!$I$124,LOADER!$H$124,IF(NEW!BH114=LOADER!$I$125,LOADER!$H$125,IF(NEW!BH114=LOADER!$I$126,LOADER!$H$126,IF(NEW!BH114=LOADER!$I$127,LOADER!$H$127,IF(NEW!BH114=LOADER!$I$128,LOADER!$H$128,IF(NEW!BH114=LOADER!$I$129,LOADER!$H$129,IF(NEW!BH114=LOADER!$I$130,LOADER!$H$130,IF(NEW!BH114=LOADER!$I$131,LOADER!$H$131,"0")))))))))</f>
        <v>0</v>
      </c>
      <c r="H50" s="107"/>
      <c r="I50" s="108" t="s">
        <v>2238</v>
      </c>
    </row>
    <row r="51" spans="1:9" x14ac:dyDescent="0.35">
      <c r="A51" s="353" t="str">
        <f>IF(ISBLANK(NEW!G115),"",NEW!G115)</f>
        <v/>
      </c>
      <c r="B51" s="354"/>
      <c r="C51" s="106" t="str">
        <f>IF(ISBLANK(NEW!H115),"",NEW!H115)</f>
        <v/>
      </c>
      <c r="D51" s="106" t="str">
        <f>IF(ISBLANK(NEW!I115),"",NEW!I115)</f>
        <v/>
      </c>
      <c r="E51" s="106" t="str">
        <f>IF(ISBLANK(NEW!J115),"",NEW!J115)</f>
        <v/>
      </c>
      <c r="F51" s="107" t="str">
        <f>IF(NEW!BH115=LOADER!$I$123,"YES","NO")</f>
        <v>NO</v>
      </c>
      <c r="G51" s="107" t="str">
        <f>IF(NEW!BH115=LOADER!$I$123,LOADER!$H$123,IF(NEW!BH115=LOADER!$I$124,LOADER!$H$124,IF(NEW!BH115=LOADER!$I$125,LOADER!$H$125,IF(NEW!BH115=LOADER!$I$126,LOADER!$H$126,IF(NEW!BH115=LOADER!$I$127,LOADER!$H$127,IF(NEW!BH115=LOADER!$I$128,LOADER!$H$128,IF(NEW!BH115=LOADER!$I$129,LOADER!$H$129,IF(NEW!BH115=LOADER!$I$130,LOADER!$H$130,IF(NEW!BH115=LOADER!$I$131,LOADER!$H$131,"0")))))))))</f>
        <v>0</v>
      </c>
      <c r="H51" s="107"/>
      <c r="I51" s="108" t="s">
        <v>2238</v>
      </c>
    </row>
    <row r="52" spans="1:9" x14ac:dyDescent="0.35">
      <c r="A52" s="353" t="str">
        <f>IF(ISBLANK(NEW!G116),"",NEW!G116)</f>
        <v/>
      </c>
      <c r="B52" s="354"/>
      <c r="C52" s="106" t="str">
        <f>IF(ISBLANK(NEW!H116),"",NEW!H116)</f>
        <v/>
      </c>
      <c r="D52" s="106" t="str">
        <f>IF(ISBLANK(NEW!I116),"",NEW!I116)</f>
        <v/>
      </c>
      <c r="E52" s="106" t="str">
        <f>IF(ISBLANK(NEW!J116),"",NEW!J116)</f>
        <v/>
      </c>
      <c r="F52" s="107" t="str">
        <f>IF(NEW!BH116=LOADER!$I$123,"YES","NO")</f>
        <v>NO</v>
      </c>
      <c r="G52" s="107" t="str">
        <f>IF(NEW!BH116=LOADER!$I$123,LOADER!$H$123,IF(NEW!BH116=LOADER!$I$124,LOADER!$H$124,IF(NEW!BH116=LOADER!$I$125,LOADER!$H$125,IF(NEW!BH116=LOADER!$I$126,LOADER!$H$126,IF(NEW!BH116=LOADER!$I$127,LOADER!$H$127,IF(NEW!BH116=LOADER!$I$128,LOADER!$H$128,IF(NEW!BH116=LOADER!$I$129,LOADER!$H$129,IF(NEW!BH116=LOADER!$I$130,LOADER!$H$130,IF(NEW!BH116=LOADER!$I$131,LOADER!$H$131,"0")))))))))</f>
        <v>0</v>
      </c>
      <c r="H52" s="107"/>
      <c r="I52" s="108" t="s">
        <v>2238</v>
      </c>
    </row>
    <row r="53" spans="1:9" x14ac:dyDescent="0.35">
      <c r="A53" s="353" t="str">
        <f>IF(ISBLANK(NEW!G117),"",NEW!G117)</f>
        <v/>
      </c>
      <c r="B53" s="354"/>
      <c r="C53" s="106" t="str">
        <f>IF(ISBLANK(NEW!H117),"",NEW!H117)</f>
        <v/>
      </c>
      <c r="D53" s="106" t="str">
        <f>IF(ISBLANK(NEW!I117),"",NEW!I117)</f>
        <v/>
      </c>
      <c r="E53" s="106" t="str">
        <f>IF(ISBLANK(NEW!J117),"",NEW!J117)</f>
        <v/>
      </c>
      <c r="F53" s="107" t="str">
        <f>IF(NEW!BH117=LOADER!$I$123,"YES","NO")</f>
        <v>NO</v>
      </c>
      <c r="G53" s="107" t="str">
        <f>IF(NEW!BH117=LOADER!$I$123,LOADER!$H$123,IF(NEW!BH117=LOADER!$I$124,LOADER!$H$124,IF(NEW!BH117=LOADER!$I$125,LOADER!$H$125,IF(NEW!BH117=LOADER!$I$126,LOADER!$H$126,IF(NEW!BH117=LOADER!$I$127,LOADER!$H$127,IF(NEW!BH117=LOADER!$I$128,LOADER!$H$128,IF(NEW!BH117=LOADER!$I$129,LOADER!$H$129,IF(NEW!BH117=LOADER!$I$130,LOADER!$H$130,IF(NEW!BH117=LOADER!$I$131,LOADER!$H$131,"0")))))))))</f>
        <v>0</v>
      </c>
      <c r="H53" s="107"/>
      <c r="I53" s="108" t="s">
        <v>2238</v>
      </c>
    </row>
    <row r="54" spans="1:9" x14ac:dyDescent="0.35">
      <c r="A54" s="353" t="str">
        <f>IF(ISBLANK(NEW!G118),"",NEW!G118)</f>
        <v/>
      </c>
      <c r="B54" s="354"/>
      <c r="C54" s="106" t="str">
        <f>IF(ISBLANK(NEW!H118),"",NEW!H118)</f>
        <v/>
      </c>
      <c r="D54" s="106" t="str">
        <f>IF(ISBLANK(NEW!I118),"",NEW!I118)</f>
        <v/>
      </c>
      <c r="E54" s="106" t="str">
        <f>IF(ISBLANK(NEW!J118),"",NEW!J118)</f>
        <v/>
      </c>
      <c r="F54" s="107" t="str">
        <f>IF(NEW!BH118=LOADER!$I$123,"YES","NO")</f>
        <v>NO</v>
      </c>
      <c r="G54" s="107" t="str">
        <f>IF(NEW!BH118=LOADER!$I$123,LOADER!$H$123,IF(NEW!BH118=LOADER!$I$124,LOADER!$H$124,IF(NEW!BH118=LOADER!$I$125,LOADER!$H$125,IF(NEW!BH118=LOADER!$I$126,LOADER!$H$126,IF(NEW!BH118=LOADER!$I$127,LOADER!$H$127,IF(NEW!BH118=LOADER!$I$128,LOADER!$H$128,IF(NEW!BH118=LOADER!$I$129,LOADER!$H$129,IF(NEW!BH118=LOADER!$I$130,LOADER!$H$130,IF(NEW!BH118=LOADER!$I$131,LOADER!$H$131,"0")))))))))</f>
        <v>0</v>
      </c>
      <c r="H54" s="107"/>
      <c r="I54" s="108" t="s">
        <v>2238</v>
      </c>
    </row>
    <row r="55" spans="1:9" x14ac:dyDescent="0.35">
      <c r="A55" s="353" t="str">
        <f>IF(ISBLANK(NEW!G119),"",NEW!G119)</f>
        <v/>
      </c>
      <c r="B55" s="354"/>
      <c r="C55" s="106" t="str">
        <f>IF(ISBLANK(NEW!H119),"",NEW!H119)</f>
        <v/>
      </c>
      <c r="D55" s="106" t="str">
        <f>IF(ISBLANK(NEW!I119),"",NEW!I119)</f>
        <v/>
      </c>
      <c r="E55" s="106" t="str">
        <f>IF(ISBLANK(NEW!J119),"",NEW!J119)</f>
        <v/>
      </c>
      <c r="F55" s="107" t="str">
        <f>IF(NEW!BH119=LOADER!$I$123,"YES","NO")</f>
        <v>NO</v>
      </c>
      <c r="G55" s="107" t="str">
        <f>IF(NEW!BH119=LOADER!$I$123,LOADER!$H$123,IF(NEW!BH119=LOADER!$I$124,LOADER!$H$124,IF(NEW!BH119=LOADER!$I$125,LOADER!$H$125,IF(NEW!BH119=LOADER!$I$126,LOADER!$H$126,IF(NEW!BH119=LOADER!$I$127,LOADER!$H$127,IF(NEW!BH119=LOADER!$I$128,LOADER!$H$128,IF(NEW!BH119=LOADER!$I$129,LOADER!$H$129,IF(NEW!BH119=LOADER!$I$130,LOADER!$H$130,IF(NEW!BH119=LOADER!$I$131,LOADER!$H$131,"0")))))))))</f>
        <v>0</v>
      </c>
      <c r="H55" s="107"/>
      <c r="I55" s="108" t="s">
        <v>2238</v>
      </c>
    </row>
    <row r="56" spans="1:9" x14ac:dyDescent="0.35">
      <c r="A56" s="353" t="str">
        <f>IF(ISBLANK(NEW!G120),"",NEW!G120)</f>
        <v/>
      </c>
      <c r="B56" s="354"/>
      <c r="C56" s="106" t="str">
        <f>IF(ISBLANK(NEW!H120),"",NEW!H120)</f>
        <v/>
      </c>
      <c r="D56" s="106" t="str">
        <f>IF(ISBLANK(NEW!I120),"",NEW!I120)</f>
        <v/>
      </c>
      <c r="E56" s="106" t="str">
        <f>IF(ISBLANK(NEW!J120),"",NEW!J120)</f>
        <v/>
      </c>
      <c r="F56" s="107" t="str">
        <f>IF(NEW!BH120=LOADER!$I$123,"YES","NO")</f>
        <v>NO</v>
      </c>
      <c r="G56" s="107" t="str">
        <f>IF(NEW!BH120=LOADER!$I$123,LOADER!$H$123,IF(NEW!BH120=LOADER!$I$124,LOADER!$H$124,IF(NEW!BH120=LOADER!$I$125,LOADER!$H$125,IF(NEW!BH120=LOADER!$I$126,LOADER!$H$126,IF(NEW!BH120=LOADER!$I$127,LOADER!$H$127,IF(NEW!BH120=LOADER!$I$128,LOADER!$H$128,IF(NEW!BH120=LOADER!$I$129,LOADER!$H$129,IF(NEW!BH120=LOADER!$I$130,LOADER!$H$130,IF(NEW!BH120=LOADER!$I$131,LOADER!$H$131,"0")))))))))</f>
        <v>0</v>
      </c>
      <c r="H56" s="107"/>
      <c r="I56" s="108" t="s">
        <v>2238</v>
      </c>
    </row>
    <row r="57" spans="1:9" x14ac:dyDescent="0.35">
      <c r="A57" s="353" t="str">
        <f>IF(ISBLANK(NEW!G121),"",NEW!G121)</f>
        <v/>
      </c>
      <c r="B57" s="354"/>
      <c r="C57" s="106" t="str">
        <f>IF(ISBLANK(NEW!H121),"",NEW!H121)</f>
        <v/>
      </c>
      <c r="D57" s="106" t="str">
        <f>IF(ISBLANK(NEW!I121),"",NEW!I121)</f>
        <v/>
      </c>
      <c r="E57" s="106" t="str">
        <f>IF(ISBLANK(NEW!J121),"",NEW!J121)</f>
        <v/>
      </c>
      <c r="F57" s="107" t="str">
        <f>IF(NEW!BH121=LOADER!$I$123,"YES","NO")</f>
        <v>NO</v>
      </c>
      <c r="G57" s="107" t="str">
        <f>IF(NEW!BH121=LOADER!$I$123,LOADER!$H$123,IF(NEW!BH121=LOADER!$I$124,LOADER!$H$124,IF(NEW!BH121=LOADER!$I$125,LOADER!$H$125,IF(NEW!BH121=LOADER!$I$126,LOADER!$H$126,IF(NEW!BH121=LOADER!$I$127,LOADER!$H$127,IF(NEW!BH121=LOADER!$I$128,LOADER!$H$128,IF(NEW!BH121=LOADER!$I$129,LOADER!$H$129,IF(NEW!BH121=LOADER!$I$130,LOADER!$H$130,IF(NEW!BH121=LOADER!$I$131,LOADER!$H$131,"0")))))))))</f>
        <v>0</v>
      </c>
      <c r="H57" s="107"/>
      <c r="I57" s="108" t="s">
        <v>2238</v>
      </c>
    </row>
    <row r="58" spans="1:9" x14ac:dyDescent="0.35">
      <c r="A58" s="353" t="str">
        <f>IF(ISBLANK(NEW!G122),"",NEW!G122)</f>
        <v/>
      </c>
      <c r="B58" s="354"/>
      <c r="C58" s="106" t="str">
        <f>IF(ISBLANK(NEW!H122),"",NEW!H122)</f>
        <v/>
      </c>
      <c r="D58" s="106" t="str">
        <f>IF(ISBLANK(NEW!I122),"",NEW!I122)</f>
        <v/>
      </c>
      <c r="E58" s="106" t="str">
        <f>IF(ISBLANK(NEW!J122),"",NEW!J122)</f>
        <v/>
      </c>
      <c r="F58" s="107" t="str">
        <f>IF(NEW!BH122=LOADER!$I$123,"YES","NO")</f>
        <v>NO</v>
      </c>
      <c r="G58" s="107" t="str">
        <f>IF(NEW!BH122=LOADER!$I$123,LOADER!$H$123,IF(NEW!BH122=LOADER!$I$124,LOADER!$H$124,IF(NEW!BH122=LOADER!$I$125,LOADER!$H$125,IF(NEW!BH122=LOADER!$I$126,LOADER!$H$126,IF(NEW!BH122=LOADER!$I$127,LOADER!$H$127,IF(NEW!BH122=LOADER!$I$128,LOADER!$H$128,IF(NEW!BH122=LOADER!$I$129,LOADER!$H$129,IF(NEW!BH122=LOADER!$I$130,LOADER!$H$130,IF(NEW!BH122=LOADER!$I$131,LOADER!$H$131,"0")))))))))</f>
        <v>0</v>
      </c>
      <c r="H58" s="107"/>
      <c r="I58" s="108" t="s">
        <v>2238</v>
      </c>
    </row>
    <row r="59" spans="1:9" x14ac:dyDescent="0.35">
      <c r="A59" s="353" t="str">
        <f>IF(ISBLANK(NEW!G123),"",NEW!G123)</f>
        <v/>
      </c>
      <c r="B59" s="354"/>
      <c r="C59" s="106" t="str">
        <f>IF(ISBLANK(NEW!H123),"",NEW!H123)</f>
        <v/>
      </c>
      <c r="D59" s="106" t="str">
        <f>IF(ISBLANK(NEW!I123),"",NEW!I123)</f>
        <v/>
      </c>
      <c r="E59" s="106" t="str">
        <f>IF(ISBLANK(NEW!J123),"",NEW!J123)</f>
        <v/>
      </c>
      <c r="F59" s="107" t="str">
        <f>IF(NEW!BH123=LOADER!$I$123,"YES","NO")</f>
        <v>NO</v>
      </c>
      <c r="G59" s="107" t="str">
        <f>IF(NEW!BH123=LOADER!$I$123,LOADER!$H$123,IF(NEW!BH123=LOADER!$I$124,LOADER!$H$124,IF(NEW!BH123=LOADER!$I$125,LOADER!$H$125,IF(NEW!BH123=LOADER!$I$126,LOADER!$H$126,IF(NEW!BH123=LOADER!$I$127,LOADER!$H$127,IF(NEW!BH123=LOADER!$I$128,LOADER!$H$128,IF(NEW!BH123=LOADER!$I$129,LOADER!$H$129,IF(NEW!BH123=LOADER!$I$130,LOADER!$H$130,IF(NEW!BH123=LOADER!$I$131,LOADER!$H$131,"0")))))))))</f>
        <v>0</v>
      </c>
      <c r="H59" s="107"/>
      <c r="I59" s="108" t="s">
        <v>2238</v>
      </c>
    </row>
    <row r="60" spans="1:9" x14ac:dyDescent="0.35">
      <c r="A60" s="353" t="str">
        <f>IF(ISBLANK(NEW!G124),"",NEW!G124)</f>
        <v/>
      </c>
      <c r="B60" s="354"/>
      <c r="C60" s="106" t="str">
        <f>IF(ISBLANK(NEW!H124),"",NEW!H124)</f>
        <v/>
      </c>
      <c r="D60" s="106" t="str">
        <f>IF(ISBLANK(NEW!I124),"",NEW!I124)</f>
        <v/>
      </c>
      <c r="E60" s="106" t="str">
        <f>IF(ISBLANK(NEW!J124),"",NEW!J124)</f>
        <v/>
      </c>
      <c r="F60" s="107" t="str">
        <f>IF(NEW!BH124=LOADER!$I$123,"YES","NO")</f>
        <v>NO</v>
      </c>
      <c r="G60" s="107" t="str">
        <f>IF(NEW!BH124=LOADER!$I$123,LOADER!$H$123,IF(NEW!BH124=LOADER!$I$124,LOADER!$H$124,IF(NEW!BH124=LOADER!$I$125,LOADER!$H$125,IF(NEW!BH124=LOADER!$I$126,LOADER!$H$126,IF(NEW!BH124=LOADER!$I$127,LOADER!$H$127,IF(NEW!BH124=LOADER!$I$128,LOADER!$H$128,IF(NEW!BH124=LOADER!$I$129,LOADER!$H$129,IF(NEW!BH124=LOADER!$I$130,LOADER!$H$130,IF(NEW!BH124=LOADER!$I$131,LOADER!$H$131,"0")))))))))</f>
        <v>0</v>
      </c>
      <c r="H60" s="107"/>
      <c r="I60" s="108" t="s">
        <v>2238</v>
      </c>
    </row>
    <row r="61" spans="1:9" x14ac:dyDescent="0.35">
      <c r="A61" s="353" t="str">
        <f>IF(ISBLANK(NEW!G125),"",NEW!G125)</f>
        <v/>
      </c>
      <c r="B61" s="354"/>
      <c r="C61" s="106" t="str">
        <f>IF(ISBLANK(NEW!H125),"",NEW!H125)</f>
        <v/>
      </c>
      <c r="D61" s="106" t="str">
        <f>IF(ISBLANK(NEW!I125),"",NEW!I125)</f>
        <v/>
      </c>
      <c r="E61" s="106" t="str">
        <f>IF(ISBLANK(NEW!J125),"",NEW!J125)</f>
        <v/>
      </c>
      <c r="F61" s="107" t="str">
        <f>IF(NEW!BH125=LOADER!$I$123,"YES","NO")</f>
        <v>NO</v>
      </c>
      <c r="G61" s="107" t="str">
        <f>IF(NEW!BH125=LOADER!$I$123,LOADER!$H$123,IF(NEW!BH125=LOADER!$I$124,LOADER!$H$124,IF(NEW!BH125=LOADER!$I$125,LOADER!$H$125,IF(NEW!BH125=LOADER!$I$126,LOADER!$H$126,IF(NEW!BH125=LOADER!$I$127,LOADER!$H$127,IF(NEW!BH125=LOADER!$I$128,LOADER!$H$128,IF(NEW!BH125=LOADER!$I$129,LOADER!$H$129,IF(NEW!BH125=LOADER!$I$130,LOADER!$H$130,IF(NEW!BH125=LOADER!$I$131,LOADER!$H$131,"0")))))))))</f>
        <v>0</v>
      </c>
      <c r="H61" s="107"/>
      <c r="I61" s="108" t="s">
        <v>2238</v>
      </c>
    </row>
    <row r="62" spans="1:9" x14ac:dyDescent="0.35">
      <c r="A62" s="353" t="str">
        <f>IF(ISBLANK(NEW!G126),"",NEW!G126)</f>
        <v/>
      </c>
      <c r="B62" s="354"/>
      <c r="C62" s="106" t="str">
        <f>IF(ISBLANK(NEW!H126),"",NEW!H126)</f>
        <v/>
      </c>
      <c r="D62" s="106" t="str">
        <f>IF(ISBLANK(NEW!I126),"",NEW!I126)</f>
        <v/>
      </c>
      <c r="E62" s="106" t="str">
        <f>IF(ISBLANK(NEW!J126),"",NEW!J126)</f>
        <v/>
      </c>
      <c r="F62" s="107" t="str">
        <f>IF(NEW!BH126=LOADER!$I$123,"YES","NO")</f>
        <v>NO</v>
      </c>
      <c r="G62" s="107" t="str">
        <f>IF(NEW!BH126=LOADER!$I$123,LOADER!$H$123,IF(NEW!BH126=LOADER!$I$124,LOADER!$H$124,IF(NEW!BH126=LOADER!$I$125,LOADER!$H$125,IF(NEW!BH126=LOADER!$I$126,LOADER!$H$126,IF(NEW!BH126=LOADER!$I$127,LOADER!$H$127,IF(NEW!BH126=LOADER!$I$128,LOADER!$H$128,IF(NEW!BH126=LOADER!$I$129,LOADER!$H$129,IF(NEW!BH126=LOADER!$I$130,LOADER!$H$130,IF(NEW!BH126=LOADER!$I$131,LOADER!$H$131,"0")))))))))</f>
        <v>0</v>
      </c>
      <c r="H62" s="107"/>
      <c r="I62" s="108" t="s">
        <v>2238</v>
      </c>
    </row>
    <row r="63" spans="1:9" x14ac:dyDescent="0.35">
      <c r="A63" s="353" t="str">
        <f>IF(ISBLANK(NEW!G127),"",NEW!G127)</f>
        <v/>
      </c>
      <c r="B63" s="354"/>
      <c r="C63" s="106" t="str">
        <f>IF(ISBLANK(NEW!H127),"",NEW!H127)</f>
        <v/>
      </c>
      <c r="D63" s="106" t="str">
        <f>IF(ISBLANK(NEW!I127),"",NEW!I127)</f>
        <v/>
      </c>
      <c r="E63" s="106" t="str">
        <f>IF(ISBLANK(NEW!J127),"",NEW!J127)</f>
        <v/>
      </c>
      <c r="F63" s="107" t="str">
        <f>IF(NEW!BH127=LOADER!$I$123,"YES","NO")</f>
        <v>NO</v>
      </c>
      <c r="G63" s="107" t="str">
        <f>IF(NEW!BH127=LOADER!$I$123,LOADER!$H$123,IF(NEW!BH127=LOADER!$I$124,LOADER!$H$124,IF(NEW!BH127=LOADER!$I$125,LOADER!$H$125,IF(NEW!BH127=LOADER!$I$126,LOADER!$H$126,IF(NEW!BH127=LOADER!$I$127,LOADER!$H$127,IF(NEW!BH127=LOADER!$I$128,LOADER!$H$128,IF(NEW!BH127=LOADER!$I$129,LOADER!$H$129,IF(NEW!BH127=LOADER!$I$130,LOADER!$H$130,IF(NEW!BH127=LOADER!$I$131,LOADER!$H$131,"0")))))))))</f>
        <v>0</v>
      </c>
      <c r="H63" s="107"/>
      <c r="I63" s="108" t="s">
        <v>2238</v>
      </c>
    </row>
    <row r="64" spans="1:9" x14ac:dyDescent="0.35">
      <c r="A64" s="353" t="str">
        <f>IF(ISBLANK(NEW!G128),"",NEW!G128)</f>
        <v/>
      </c>
      <c r="B64" s="354"/>
      <c r="C64" s="106" t="str">
        <f>IF(ISBLANK(NEW!H128),"",NEW!H128)</f>
        <v/>
      </c>
      <c r="D64" s="106" t="str">
        <f>IF(ISBLANK(NEW!I128),"",NEW!I128)</f>
        <v/>
      </c>
      <c r="E64" s="106" t="str">
        <f>IF(ISBLANK(NEW!J128),"",NEW!J128)</f>
        <v/>
      </c>
      <c r="F64" s="107" t="str">
        <f>IF(NEW!BH128=LOADER!$I$123,"YES","NO")</f>
        <v>NO</v>
      </c>
      <c r="G64" s="107" t="str">
        <f>IF(NEW!BH128=LOADER!$I$123,LOADER!$H$123,IF(NEW!BH128=LOADER!$I$124,LOADER!$H$124,IF(NEW!BH128=LOADER!$I$125,LOADER!$H$125,IF(NEW!BH128=LOADER!$I$126,LOADER!$H$126,IF(NEW!BH128=LOADER!$I$127,LOADER!$H$127,IF(NEW!BH128=LOADER!$I$128,LOADER!$H$128,IF(NEW!BH128=LOADER!$I$129,LOADER!$H$129,IF(NEW!BH128=LOADER!$I$130,LOADER!$H$130,IF(NEW!BH128=LOADER!$I$131,LOADER!$H$131,"0")))))))))</f>
        <v>0</v>
      </c>
      <c r="H64" s="107"/>
      <c r="I64" s="108" t="s">
        <v>2238</v>
      </c>
    </row>
    <row r="65" spans="1:9" x14ac:dyDescent="0.35">
      <c r="A65" s="353" t="str">
        <f>IF(ISBLANK(NEW!G129),"",NEW!G129)</f>
        <v/>
      </c>
      <c r="B65" s="354"/>
      <c r="C65" s="106" t="str">
        <f>IF(ISBLANK(NEW!H129),"",NEW!H129)</f>
        <v/>
      </c>
      <c r="D65" s="106" t="str">
        <f>IF(ISBLANK(NEW!I129),"",NEW!I129)</f>
        <v/>
      </c>
      <c r="E65" s="106" t="str">
        <f>IF(ISBLANK(NEW!J129),"",NEW!J129)</f>
        <v/>
      </c>
      <c r="F65" s="107" t="str">
        <f>IF(NEW!BH129=LOADER!$I$123,"YES","NO")</f>
        <v>NO</v>
      </c>
      <c r="G65" s="107" t="str">
        <f>IF(NEW!BH129=LOADER!$I$123,LOADER!$H$123,IF(NEW!BH129=LOADER!$I$124,LOADER!$H$124,IF(NEW!BH129=LOADER!$I$125,LOADER!$H$125,IF(NEW!BH129=LOADER!$I$126,LOADER!$H$126,IF(NEW!BH129=LOADER!$I$127,LOADER!$H$127,IF(NEW!BH129=LOADER!$I$128,LOADER!$H$128,IF(NEW!BH129=LOADER!$I$129,LOADER!$H$129,IF(NEW!BH129=LOADER!$I$130,LOADER!$H$130,IF(NEW!BH129=LOADER!$I$131,LOADER!$H$131,"0")))))))))</f>
        <v>0</v>
      </c>
      <c r="H65" s="107"/>
      <c r="I65" s="108" t="s">
        <v>2238</v>
      </c>
    </row>
    <row r="66" spans="1:9" x14ac:dyDescent="0.35">
      <c r="A66" s="353" t="str">
        <f>IF(ISBLANK(NEW!G130),"",NEW!G130)</f>
        <v/>
      </c>
      <c r="B66" s="354"/>
      <c r="C66" s="106" t="str">
        <f>IF(ISBLANK(NEW!H130),"",NEW!H130)</f>
        <v/>
      </c>
      <c r="D66" s="106" t="str">
        <f>IF(ISBLANK(NEW!I130),"",NEW!I130)</f>
        <v/>
      </c>
      <c r="E66" s="106" t="str">
        <f>IF(ISBLANK(NEW!J130),"",NEW!J130)</f>
        <v/>
      </c>
      <c r="F66" s="107" t="str">
        <f>IF(NEW!BH130=LOADER!$I$123,"YES","NO")</f>
        <v>NO</v>
      </c>
      <c r="G66" s="107" t="str">
        <f>IF(NEW!BH130=LOADER!$I$123,LOADER!$H$123,IF(NEW!BH130=LOADER!$I$124,LOADER!$H$124,IF(NEW!BH130=LOADER!$I$125,LOADER!$H$125,IF(NEW!BH130=LOADER!$I$126,LOADER!$H$126,IF(NEW!BH130=LOADER!$I$127,LOADER!$H$127,IF(NEW!BH130=LOADER!$I$128,LOADER!$H$128,IF(NEW!BH130=LOADER!$I$129,LOADER!$H$129,IF(NEW!BH130=LOADER!$I$130,LOADER!$H$130,IF(NEW!BH130=LOADER!$I$131,LOADER!$H$131,"0")))))))))</f>
        <v>0</v>
      </c>
      <c r="H66" s="107"/>
      <c r="I66" s="108" t="s">
        <v>2238</v>
      </c>
    </row>
    <row r="67" spans="1:9" x14ac:dyDescent="0.35">
      <c r="A67" s="353" t="str">
        <f>IF(ISBLANK(NEW!G131),"",NEW!G131)</f>
        <v/>
      </c>
      <c r="B67" s="354"/>
      <c r="C67" s="106" t="str">
        <f>IF(ISBLANK(NEW!H131),"",NEW!H131)</f>
        <v/>
      </c>
      <c r="D67" s="106" t="str">
        <f>IF(ISBLANK(NEW!I131),"",NEW!I131)</f>
        <v/>
      </c>
      <c r="E67" s="106" t="str">
        <f>IF(ISBLANK(NEW!J131),"",NEW!J131)</f>
        <v/>
      </c>
      <c r="F67" s="107" t="str">
        <f>IF(NEW!BH131=LOADER!$I$123,"YES","NO")</f>
        <v>NO</v>
      </c>
      <c r="G67" s="107" t="str">
        <f>IF(NEW!BH131=LOADER!$I$123,LOADER!$H$123,IF(NEW!BH131=LOADER!$I$124,LOADER!$H$124,IF(NEW!BH131=LOADER!$I$125,LOADER!$H$125,IF(NEW!BH131=LOADER!$I$126,LOADER!$H$126,IF(NEW!BH131=LOADER!$I$127,LOADER!$H$127,IF(NEW!BH131=LOADER!$I$128,LOADER!$H$128,IF(NEW!BH131=LOADER!$I$129,LOADER!$H$129,IF(NEW!BH131=LOADER!$I$130,LOADER!$H$130,IF(NEW!BH131=LOADER!$I$131,LOADER!$H$131,"0")))))))))</f>
        <v>0</v>
      </c>
      <c r="H67" s="107"/>
      <c r="I67" s="108" t="s">
        <v>2238</v>
      </c>
    </row>
    <row r="68" spans="1:9" x14ac:dyDescent="0.35">
      <c r="A68" s="353" t="str">
        <f>IF(ISBLANK(NEW!G132),"",NEW!G132)</f>
        <v/>
      </c>
      <c r="B68" s="354"/>
      <c r="C68" s="106" t="str">
        <f>IF(ISBLANK(NEW!H132),"",NEW!H132)</f>
        <v/>
      </c>
      <c r="D68" s="106" t="str">
        <f>IF(ISBLANK(NEW!I132),"",NEW!I132)</f>
        <v/>
      </c>
      <c r="E68" s="106" t="str">
        <f>IF(ISBLANK(NEW!J132),"",NEW!J132)</f>
        <v/>
      </c>
      <c r="F68" s="107" t="str">
        <f>IF(NEW!BH132=LOADER!$I$123,"YES","NO")</f>
        <v>NO</v>
      </c>
      <c r="G68" s="107" t="str">
        <f>IF(NEW!BH132=LOADER!$I$123,LOADER!$H$123,IF(NEW!BH132=LOADER!$I$124,LOADER!$H$124,IF(NEW!BH132=LOADER!$I$125,LOADER!$H$125,IF(NEW!BH132=LOADER!$I$126,LOADER!$H$126,IF(NEW!BH132=LOADER!$I$127,LOADER!$H$127,IF(NEW!BH132=LOADER!$I$128,LOADER!$H$128,IF(NEW!BH132=LOADER!$I$129,LOADER!$H$129,IF(NEW!BH132=LOADER!$I$130,LOADER!$H$130,IF(NEW!BH132=LOADER!$I$131,LOADER!$H$131,"0")))))))))</f>
        <v>0</v>
      </c>
      <c r="H68" s="107"/>
      <c r="I68" s="108" t="s">
        <v>2238</v>
      </c>
    </row>
    <row r="69" spans="1:9" x14ac:dyDescent="0.35">
      <c r="A69" s="353" t="str">
        <f>IF(ISBLANK(NEW!G133),"",NEW!G133)</f>
        <v/>
      </c>
      <c r="B69" s="354"/>
      <c r="C69" s="106" t="str">
        <f>IF(ISBLANK(NEW!H133),"",NEW!H133)</f>
        <v/>
      </c>
      <c r="D69" s="106" t="str">
        <f>IF(ISBLANK(NEW!I133),"",NEW!I133)</f>
        <v/>
      </c>
      <c r="E69" s="106" t="str">
        <f>IF(ISBLANK(NEW!J133),"",NEW!J133)</f>
        <v/>
      </c>
      <c r="F69" s="107" t="str">
        <f>IF(NEW!BH133=LOADER!$I$123,"YES","NO")</f>
        <v>NO</v>
      </c>
      <c r="G69" s="107" t="str">
        <f>IF(NEW!BH133=LOADER!$I$123,LOADER!$H$123,IF(NEW!BH133=LOADER!$I$124,LOADER!$H$124,IF(NEW!BH133=LOADER!$I$125,LOADER!$H$125,IF(NEW!BH133=LOADER!$I$126,LOADER!$H$126,IF(NEW!BH133=LOADER!$I$127,LOADER!$H$127,IF(NEW!BH133=LOADER!$I$128,LOADER!$H$128,IF(NEW!BH133=LOADER!$I$129,LOADER!$H$129,IF(NEW!BH133=LOADER!$I$130,LOADER!$H$130,IF(NEW!BH133=LOADER!$I$131,LOADER!$H$131,"0")))))))))</f>
        <v>0</v>
      </c>
      <c r="H69" s="107"/>
      <c r="I69" s="108" t="s">
        <v>2238</v>
      </c>
    </row>
    <row r="70" spans="1:9" x14ac:dyDescent="0.35">
      <c r="A70" s="353" t="str">
        <f>IF(ISBLANK(NEW!G134),"",NEW!G134)</f>
        <v/>
      </c>
      <c r="B70" s="354"/>
      <c r="C70" s="106" t="str">
        <f>IF(ISBLANK(NEW!H134),"",NEW!H134)</f>
        <v/>
      </c>
      <c r="D70" s="106" t="str">
        <f>IF(ISBLANK(NEW!I134),"",NEW!I134)</f>
        <v/>
      </c>
      <c r="E70" s="106" t="str">
        <f>IF(ISBLANK(NEW!J134),"",NEW!J134)</f>
        <v/>
      </c>
      <c r="F70" s="107" t="str">
        <f>IF(NEW!BH134=LOADER!$I$123,"YES","NO")</f>
        <v>NO</v>
      </c>
      <c r="G70" s="107" t="str">
        <f>IF(NEW!BH134=LOADER!$I$123,LOADER!$H$123,IF(NEW!BH134=LOADER!$I$124,LOADER!$H$124,IF(NEW!BH134=LOADER!$I$125,LOADER!$H$125,IF(NEW!BH134=LOADER!$I$126,LOADER!$H$126,IF(NEW!BH134=LOADER!$I$127,LOADER!$H$127,IF(NEW!BH134=LOADER!$I$128,LOADER!$H$128,IF(NEW!BH134=LOADER!$I$129,LOADER!$H$129,IF(NEW!BH134=LOADER!$I$130,LOADER!$H$130,IF(NEW!BH134=LOADER!$I$131,LOADER!$H$131,"0")))))))))</f>
        <v>0</v>
      </c>
      <c r="H70" s="107"/>
      <c r="I70" s="108" t="s">
        <v>2238</v>
      </c>
    </row>
    <row r="71" spans="1:9" x14ac:dyDescent="0.35">
      <c r="A71" s="353" t="str">
        <f>IF(ISBLANK(NEW!G135),"",NEW!G135)</f>
        <v/>
      </c>
      <c r="B71" s="354"/>
      <c r="C71" s="106" t="str">
        <f>IF(ISBLANK(NEW!H135),"",NEW!H135)</f>
        <v/>
      </c>
      <c r="D71" s="106" t="str">
        <f>IF(ISBLANK(NEW!I135),"",NEW!I135)</f>
        <v/>
      </c>
      <c r="E71" s="106" t="str">
        <f>IF(ISBLANK(NEW!J135),"",NEW!J135)</f>
        <v/>
      </c>
      <c r="F71" s="107" t="str">
        <f>IF(NEW!BH135=LOADER!$I$123,"YES","NO")</f>
        <v>NO</v>
      </c>
      <c r="G71" s="107" t="str">
        <f>IF(NEW!BH135=LOADER!$I$123,LOADER!$H$123,IF(NEW!BH135=LOADER!$I$124,LOADER!$H$124,IF(NEW!BH135=LOADER!$I$125,LOADER!$H$125,IF(NEW!BH135=LOADER!$I$126,LOADER!$H$126,IF(NEW!BH135=LOADER!$I$127,LOADER!$H$127,IF(NEW!BH135=LOADER!$I$128,LOADER!$H$128,IF(NEW!BH135=LOADER!$I$129,LOADER!$H$129,IF(NEW!BH135=LOADER!$I$130,LOADER!$H$130,IF(NEW!BH135=LOADER!$I$131,LOADER!$H$131,"0")))))))))</f>
        <v>0</v>
      </c>
      <c r="H71" s="107"/>
      <c r="I71" s="108" t="s">
        <v>2238</v>
      </c>
    </row>
    <row r="72" spans="1:9" x14ac:dyDescent="0.35">
      <c r="A72" s="353" t="str">
        <f>IF(ISBLANK(NEW!G136),"",NEW!G136)</f>
        <v/>
      </c>
      <c r="B72" s="354"/>
      <c r="C72" s="106" t="str">
        <f>IF(ISBLANK(NEW!H136),"",NEW!H136)</f>
        <v/>
      </c>
      <c r="D72" s="106" t="str">
        <f>IF(ISBLANK(NEW!I136),"",NEW!I136)</f>
        <v/>
      </c>
      <c r="E72" s="106" t="str">
        <f>IF(ISBLANK(NEW!J136),"",NEW!J136)</f>
        <v/>
      </c>
      <c r="F72" s="107" t="str">
        <f>IF(NEW!BH136=LOADER!$I$123,"YES","NO")</f>
        <v>NO</v>
      </c>
      <c r="G72" s="107" t="str">
        <f>IF(NEW!BH136=LOADER!$I$123,LOADER!$H$123,IF(NEW!BH136=LOADER!$I$124,LOADER!$H$124,IF(NEW!BH136=LOADER!$I$125,LOADER!$H$125,IF(NEW!BH136=LOADER!$I$126,LOADER!$H$126,IF(NEW!BH136=LOADER!$I$127,LOADER!$H$127,IF(NEW!BH136=LOADER!$I$128,LOADER!$H$128,IF(NEW!BH136=LOADER!$I$129,LOADER!$H$129,IF(NEW!BH136=LOADER!$I$130,LOADER!$H$130,IF(NEW!BH136=LOADER!$I$131,LOADER!$H$131,"0")))))))))</f>
        <v>0</v>
      </c>
      <c r="H72" s="107"/>
      <c r="I72" s="108" t="s">
        <v>2238</v>
      </c>
    </row>
    <row r="73" spans="1:9" x14ac:dyDescent="0.35">
      <c r="A73" s="353" t="str">
        <f>IF(ISBLANK(NEW!G137),"",NEW!G137)</f>
        <v/>
      </c>
      <c r="B73" s="354"/>
      <c r="C73" s="106" t="str">
        <f>IF(ISBLANK(NEW!H137),"",NEW!H137)</f>
        <v/>
      </c>
      <c r="D73" s="106" t="str">
        <f>IF(ISBLANK(NEW!I137),"",NEW!I137)</f>
        <v/>
      </c>
      <c r="E73" s="106" t="str">
        <f>IF(ISBLANK(NEW!J137),"",NEW!J137)</f>
        <v/>
      </c>
      <c r="F73" s="107" t="str">
        <f>IF(NEW!BH137=LOADER!$I$123,"YES","NO")</f>
        <v>NO</v>
      </c>
      <c r="G73" s="107" t="str">
        <f>IF(NEW!BH137=LOADER!$I$123,LOADER!$H$123,IF(NEW!BH137=LOADER!$I$124,LOADER!$H$124,IF(NEW!BH137=LOADER!$I$125,LOADER!$H$125,IF(NEW!BH137=LOADER!$I$126,LOADER!$H$126,IF(NEW!BH137=LOADER!$I$127,LOADER!$H$127,IF(NEW!BH137=LOADER!$I$128,LOADER!$H$128,IF(NEW!BH137=LOADER!$I$129,LOADER!$H$129,IF(NEW!BH137=LOADER!$I$130,LOADER!$H$130,IF(NEW!BH137=LOADER!$I$131,LOADER!$H$131,"0")))))))))</f>
        <v>0</v>
      </c>
      <c r="H73" s="107"/>
      <c r="I73" s="108" t="s">
        <v>2238</v>
      </c>
    </row>
    <row r="74" spans="1:9" x14ac:dyDescent="0.35">
      <c r="A74" s="353" t="str">
        <f>IF(ISBLANK(NEW!G138),"",NEW!G138)</f>
        <v/>
      </c>
      <c r="B74" s="354"/>
      <c r="C74" s="106" t="str">
        <f>IF(ISBLANK(NEW!H138),"",NEW!H138)</f>
        <v/>
      </c>
      <c r="D74" s="106" t="str">
        <f>IF(ISBLANK(NEW!I138),"",NEW!I138)</f>
        <v/>
      </c>
      <c r="E74" s="106" t="str">
        <f>IF(ISBLANK(NEW!J138),"",NEW!J138)</f>
        <v/>
      </c>
      <c r="F74" s="107" t="str">
        <f>IF(NEW!BH138=LOADER!$I$123,"YES","NO")</f>
        <v>NO</v>
      </c>
      <c r="G74" s="107" t="str">
        <f>IF(NEW!BH138=LOADER!$I$123,LOADER!$H$123,IF(NEW!BH138=LOADER!$I$124,LOADER!$H$124,IF(NEW!BH138=LOADER!$I$125,LOADER!$H$125,IF(NEW!BH138=LOADER!$I$126,LOADER!$H$126,IF(NEW!BH138=LOADER!$I$127,LOADER!$H$127,IF(NEW!BH138=LOADER!$I$128,LOADER!$H$128,IF(NEW!BH138=LOADER!$I$129,LOADER!$H$129,IF(NEW!BH138=LOADER!$I$130,LOADER!$H$130,IF(NEW!BH138=LOADER!$I$131,LOADER!$H$131,"0")))))))))</f>
        <v>0</v>
      </c>
      <c r="H74" s="107"/>
      <c r="I74" s="108" t="s">
        <v>2238</v>
      </c>
    </row>
    <row r="75" spans="1:9" x14ac:dyDescent="0.35">
      <c r="A75" s="353" t="str">
        <f>IF(ISBLANK(NEW!G139),"",NEW!G139)</f>
        <v/>
      </c>
      <c r="B75" s="354"/>
      <c r="C75" s="106" t="str">
        <f>IF(ISBLANK(NEW!H139),"",NEW!H139)</f>
        <v/>
      </c>
      <c r="D75" s="106" t="str">
        <f>IF(ISBLANK(NEW!I139),"",NEW!I139)</f>
        <v/>
      </c>
      <c r="E75" s="106" t="str">
        <f>IF(ISBLANK(NEW!J139),"",NEW!J139)</f>
        <v/>
      </c>
      <c r="F75" s="107" t="str">
        <f>IF(NEW!BH139=LOADER!$I$123,"YES","NO")</f>
        <v>NO</v>
      </c>
      <c r="G75" s="107" t="str">
        <f>IF(NEW!BH139=LOADER!$I$123,LOADER!$H$123,IF(NEW!BH139=LOADER!$I$124,LOADER!$H$124,IF(NEW!BH139=LOADER!$I$125,LOADER!$H$125,IF(NEW!BH139=LOADER!$I$126,LOADER!$H$126,IF(NEW!BH139=LOADER!$I$127,LOADER!$H$127,IF(NEW!BH139=LOADER!$I$128,LOADER!$H$128,IF(NEW!BH139=LOADER!$I$129,LOADER!$H$129,IF(NEW!BH139=LOADER!$I$130,LOADER!$H$130,IF(NEW!BH139=LOADER!$I$131,LOADER!$H$131,"0")))))))))</f>
        <v>0</v>
      </c>
      <c r="H75" s="107"/>
      <c r="I75" s="108" t="s">
        <v>2238</v>
      </c>
    </row>
    <row r="76" spans="1:9" x14ac:dyDescent="0.35">
      <c r="A76" s="353" t="str">
        <f>IF(ISBLANK(NEW!G140),"",NEW!G140)</f>
        <v/>
      </c>
      <c r="B76" s="354"/>
      <c r="C76" s="106" t="str">
        <f>IF(ISBLANK(NEW!H140),"",NEW!H140)</f>
        <v/>
      </c>
      <c r="D76" s="106" t="str">
        <f>IF(ISBLANK(NEW!I140),"",NEW!I140)</f>
        <v/>
      </c>
      <c r="E76" s="106" t="str">
        <f>IF(ISBLANK(NEW!J140),"",NEW!J140)</f>
        <v/>
      </c>
      <c r="F76" s="107" t="str">
        <f>IF(NEW!BH140=LOADER!$I$123,"YES","NO")</f>
        <v>NO</v>
      </c>
      <c r="G76" s="107" t="str">
        <f>IF(NEW!BH140=LOADER!$I$123,LOADER!$H$123,IF(NEW!BH140=LOADER!$I$124,LOADER!$H$124,IF(NEW!BH140=LOADER!$I$125,LOADER!$H$125,IF(NEW!BH140=LOADER!$I$126,LOADER!$H$126,IF(NEW!BH140=LOADER!$I$127,LOADER!$H$127,IF(NEW!BH140=LOADER!$I$128,LOADER!$H$128,IF(NEW!BH140=LOADER!$I$129,LOADER!$H$129,IF(NEW!BH140=LOADER!$I$130,LOADER!$H$130,IF(NEW!BH140=LOADER!$I$131,LOADER!$H$131,"0")))))))))</f>
        <v>0</v>
      </c>
      <c r="H76" s="107"/>
      <c r="I76" s="108" t="s">
        <v>2238</v>
      </c>
    </row>
    <row r="77" spans="1:9" x14ac:dyDescent="0.35">
      <c r="A77" s="353" t="str">
        <f>IF(ISBLANK(NEW!G141),"",NEW!G141)</f>
        <v/>
      </c>
      <c r="B77" s="354"/>
      <c r="C77" s="106" t="str">
        <f>IF(ISBLANK(NEW!H141),"",NEW!H141)</f>
        <v/>
      </c>
      <c r="D77" s="106" t="str">
        <f>IF(ISBLANK(NEW!I141),"",NEW!I141)</f>
        <v/>
      </c>
      <c r="E77" s="106" t="str">
        <f>IF(ISBLANK(NEW!J141),"",NEW!J141)</f>
        <v/>
      </c>
      <c r="F77" s="107" t="str">
        <f>IF(NEW!BH141=LOADER!$I$123,"YES","NO")</f>
        <v>NO</v>
      </c>
      <c r="G77" s="107" t="str">
        <f>IF(NEW!BH141=LOADER!$I$123,LOADER!$H$123,IF(NEW!BH141=LOADER!$I$124,LOADER!$H$124,IF(NEW!BH141=LOADER!$I$125,LOADER!$H$125,IF(NEW!BH141=LOADER!$I$126,LOADER!$H$126,IF(NEW!BH141=LOADER!$I$127,LOADER!$H$127,IF(NEW!BH141=LOADER!$I$128,LOADER!$H$128,IF(NEW!BH141=LOADER!$I$129,LOADER!$H$129,IF(NEW!BH141=LOADER!$I$130,LOADER!$H$130,IF(NEW!BH141=LOADER!$I$131,LOADER!$H$131,"0")))))))))</f>
        <v>0</v>
      </c>
      <c r="H77" s="107"/>
      <c r="I77" s="108" t="s">
        <v>2238</v>
      </c>
    </row>
    <row r="78" spans="1:9" x14ac:dyDescent="0.35">
      <c r="A78" s="353" t="str">
        <f>IF(ISBLANK(NEW!G142),"",NEW!G142)</f>
        <v/>
      </c>
      <c r="B78" s="354"/>
      <c r="C78" s="106" t="str">
        <f>IF(ISBLANK(NEW!H142),"",NEW!H142)</f>
        <v/>
      </c>
      <c r="D78" s="106" t="str">
        <f>IF(ISBLANK(NEW!I142),"",NEW!I142)</f>
        <v/>
      </c>
      <c r="E78" s="106" t="str">
        <f>IF(ISBLANK(NEW!J142),"",NEW!J142)</f>
        <v/>
      </c>
      <c r="F78" s="107" t="str">
        <f>IF(NEW!BH142=LOADER!$I$123,"YES","NO")</f>
        <v>NO</v>
      </c>
      <c r="G78" s="107" t="str">
        <f>IF(NEW!BH142=LOADER!$I$123,LOADER!$H$123,IF(NEW!BH142=LOADER!$I$124,LOADER!$H$124,IF(NEW!BH142=LOADER!$I$125,LOADER!$H$125,IF(NEW!BH142=LOADER!$I$126,LOADER!$H$126,IF(NEW!BH142=LOADER!$I$127,LOADER!$H$127,IF(NEW!BH142=LOADER!$I$128,LOADER!$H$128,IF(NEW!BH142=LOADER!$I$129,LOADER!$H$129,IF(NEW!BH142=LOADER!$I$130,LOADER!$H$130,IF(NEW!BH142=LOADER!$I$131,LOADER!$H$131,"0")))))))))</f>
        <v>0</v>
      </c>
      <c r="H78" s="107"/>
      <c r="I78" s="108" t="s">
        <v>2238</v>
      </c>
    </row>
    <row r="79" spans="1:9" x14ac:dyDescent="0.35">
      <c r="A79" s="353" t="str">
        <f>IF(ISBLANK(NEW!G143),"",NEW!G143)</f>
        <v/>
      </c>
      <c r="B79" s="354"/>
      <c r="C79" s="106" t="str">
        <f>IF(ISBLANK(NEW!H143),"",NEW!H143)</f>
        <v/>
      </c>
      <c r="D79" s="106" t="str">
        <f>IF(ISBLANK(NEW!I143),"",NEW!I143)</f>
        <v/>
      </c>
      <c r="E79" s="106" t="str">
        <f>IF(ISBLANK(NEW!J143),"",NEW!J143)</f>
        <v/>
      </c>
      <c r="F79" s="107" t="str">
        <f>IF(NEW!BH143=LOADER!$I$123,"YES","NO")</f>
        <v>NO</v>
      </c>
      <c r="G79" s="107" t="str">
        <f>IF(NEW!BH143=LOADER!$I$123,LOADER!$H$123,IF(NEW!BH143=LOADER!$I$124,LOADER!$H$124,IF(NEW!BH143=LOADER!$I$125,LOADER!$H$125,IF(NEW!BH143=LOADER!$I$126,LOADER!$H$126,IF(NEW!BH143=LOADER!$I$127,LOADER!$H$127,IF(NEW!BH143=LOADER!$I$128,LOADER!$H$128,IF(NEW!BH143=LOADER!$I$129,LOADER!$H$129,IF(NEW!BH143=LOADER!$I$130,LOADER!$H$130,IF(NEW!BH143=LOADER!$I$131,LOADER!$H$131,"0")))))))))</f>
        <v>0</v>
      </c>
      <c r="H79" s="107"/>
      <c r="I79" s="108" t="s">
        <v>2238</v>
      </c>
    </row>
    <row r="80" spans="1:9" x14ac:dyDescent="0.35">
      <c r="A80" s="353" t="str">
        <f>IF(ISBLANK(NEW!G144),"",NEW!G144)</f>
        <v/>
      </c>
      <c r="B80" s="354"/>
      <c r="C80" s="106" t="str">
        <f>IF(ISBLANK(NEW!H144),"",NEW!H144)</f>
        <v/>
      </c>
      <c r="D80" s="106" t="str">
        <f>IF(ISBLANK(NEW!I144),"",NEW!I144)</f>
        <v/>
      </c>
      <c r="E80" s="106" t="str">
        <f>IF(ISBLANK(NEW!J144),"",NEW!J144)</f>
        <v/>
      </c>
      <c r="F80" s="107" t="str">
        <f>IF(NEW!BH144=LOADER!$I$123,"YES","NO")</f>
        <v>NO</v>
      </c>
      <c r="G80" s="107" t="str">
        <f>IF(NEW!BH144=LOADER!$I$123,LOADER!$H$123,IF(NEW!BH144=LOADER!$I$124,LOADER!$H$124,IF(NEW!BH144=LOADER!$I$125,LOADER!$H$125,IF(NEW!BH144=LOADER!$I$126,LOADER!$H$126,IF(NEW!BH144=LOADER!$I$127,LOADER!$H$127,IF(NEW!BH144=LOADER!$I$128,LOADER!$H$128,IF(NEW!BH144=LOADER!$I$129,LOADER!$H$129,IF(NEW!BH144=LOADER!$I$130,LOADER!$H$130,IF(NEW!BH144=LOADER!$I$131,LOADER!$H$131,"0")))))))))</f>
        <v>0</v>
      </c>
      <c r="H80" s="107"/>
      <c r="I80" s="108" t="s">
        <v>2238</v>
      </c>
    </row>
    <row r="81" spans="1:9" x14ac:dyDescent="0.35">
      <c r="A81" s="353" t="str">
        <f>IF(ISBLANK(NEW!G145),"",NEW!G145)</f>
        <v/>
      </c>
      <c r="B81" s="354"/>
      <c r="C81" s="106" t="str">
        <f>IF(ISBLANK(NEW!H145),"",NEW!H145)</f>
        <v/>
      </c>
      <c r="D81" s="106" t="str">
        <f>IF(ISBLANK(NEW!I145),"",NEW!I145)</f>
        <v/>
      </c>
      <c r="E81" s="106" t="str">
        <f>IF(ISBLANK(NEW!J145),"",NEW!J145)</f>
        <v/>
      </c>
      <c r="F81" s="107" t="str">
        <f>IF(NEW!BH145=LOADER!$I$123,"YES","NO")</f>
        <v>NO</v>
      </c>
      <c r="G81" s="107" t="str">
        <f>IF(NEW!BH145=LOADER!$I$123,LOADER!$H$123,IF(NEW!BH145=LOADER!$I$124,LOADER!$H$124,IF(NEW!BH145=LOADER!$I$125,LOADER!$H$125,IF(NEW!BH145=LOADER!$I$126,LOADER!$H$126,IF(NEW!BH145=LOADER!$I$127,LOADER!$H$127,IF(NEW!BH145=LOADER!$I$128,LOADER!$H$128,IF(NEW!BH145=LOADER!$I$129,LOADER!$H$129,IF(NEW!BH145=LOADER!$I$130,LOADER!$H$130,IF(NEW!BH145=LOADER!$I$131,LOADER!$H$131,"0")))))))))</f>
        <v>0</v>
      </c>
      <c r="H81" s="107"/>
      <c r="I81" s="108" t="s">
        <v>2238</v>
      </c>
    </row>
    <row r="82" spans="1:9" x14ac:dyDescent="0.35">
      <c r="A82" s="353" t="str">
        <f>IF(ISBLANK(NEW!G146),"",NEW!G146)</f>
        <v/>
      </c>
      <c r="B82" s="354"/>
      <c r="C82" s="106" t="str">
        <f>IF(ISBLANK(NEW!H146),"",NEW!H146)</f>
        <v/>
      </c>
      <c r="D82" s="106" t="str">
        <f>IF(ISBLANK(NEW!I146),"",NEW!I146)</f>
        <v/>
      </c>
      <c r="E82" s="106" t="str">
        <f>IF(ISBLANK(NEW!J146),"",NEW!J146)</f>
        <v/>
      </c>
      <c r="F82" s="107" t="str">
        <f>IF(NEW!BH146=LOADER!$I$123,"YES","NO")</f>
        <v>NO</v>
      </c>
      <c r="G82" s="107" t="str">
        <f>IF(NEW!BH146=LOADER!$I$123,LOADER!$H$123,IF(NEW!BH146=LOADER!$I$124,LOADER!$H$124,IF(NEW!BH146=LOADER!$I$125,LOADER!$H$125,IF(NEW!BH146=LOADER!$I$126,LOADER!$H$126,IF(NEW!BH146=LOADER!$I$127,LOADER!$H$127,IF(NEW!BH146=LOADER!$I$128,LOADER!$H$128,IF(NEW!BH146=LOADER!$I$129,LOADER!$H$129,IF(NEW!BH146=LOADER!$I$130,LOADER!$H$130,IF(NEW!BH146=LOADER!$I$131,LOADER!$H$131,"0")))))))))</f>
        <v>0</v>
      </c>
      <c r="H82" s="107"/>
      <c r="I82" s="108" t="s">
        <v>2238</v>
      </c>
    </row>
    <row r="83" spans="1:9" x14ac:dyDescent="0.35">
      <c r="A83" s="353" t="str">
        <f>IF(ISBLANK(NEW!G147),"",NEW!G147)</f>
        <v/>
      </c>
      <c r="B83" s="354"/>
      <c r="C83" s="106" t="str">
        <f>IF(ISBLANK(NEW!H147),"",NEW!H147)</f>
        <v/>
      </c>
      <c r="D83" s="106" t="str">
        <f>IF(ISBLANK(NEW!I147),"",NEW!I147)</f>
        <v/>
      </c>
      <c r="E83" s="106" t="str">
        <f>IF(ISBLANK(NEW!J147),"",NEW!J147)</f>
        <v/>
      </c>
      <c r="F83" s="107" t="str">
        <f>IF(NEW!BH147=LOADER!$I$123,"YES","NO")</f>
        <v>NO</v>
      </c>
      <c r="G83" s="107" t="str">
        <f>IF(NEW!BH147=LOADER!$I$123,LOADER!$H$123,IF(NEW!BH147=LOADER!$I$124,LOADER!$H$124,IF(NEW!BH147=LOADER!$I$125,LOADER!$H$125,IF(NEW!BH147=LOADER!$I$126,LOADER!$H$126,IF(NEW!BH147=LOADER!$I$127,LOADER!$H$127,IF(NEW!BH147=LOADER!$I$128,LOADER!$H$128,IF(NEW!BH147=LOADER!$I$129,LOADER!$H$129,IF(NEW!BH147=LOADER!$I$130,LOADER!$H$130,IF(NEW!BH147=LOADER!$I$131,LOADER!$H$131,"0")))))))))</f>
        <v>0</v>
      </c>
      <c r="H83" s="107"/>
      <c r="I83" s="108" t="s">
        <v>2238</v>
      </c>
    </row>
    <row r="84" spans="1:9" x14ac:dyDescent="0.35">
      <c r="A84" s="353" t="str">
        <f>IF(ISBLANK(NEW!G148),"",NEW!G148)</f>
        <v/>
      </c>
      <c r="B84" s="354"/>
      <c r="C84" s="106" t="str">
        <f>IF(ISBLANK(NEW!H148),"",NEW!H148)</f>
        <v/>
      </c>
      <c r="D84" s="106" t="str">
        <f>IF(ISBLANK(NEW!I148),"",NEW!I148)</f>
        <v/>
      </c>
      <c r="E84" s="106" t="str">
        <f>IF(ISBLANK(NEW!J148),"",NEW!J148)</f>
        <v/>
      </c>
      <c r="F84" s="107" t="str">
        <f>IF(NEW!BH148=LOADER!$I$123,"YES","NO")</f>
        <v>NO</v>
      </c>
      <c r="G84" s="107" t="str">
        <f>IF(NEW!BH148=LOADER!$I$123,LOADER!$H$123,IF(NEW!BH148=LOADER!$I$124,LOADER!$H$124,IF(NEW!BH148=LOADER!$I$125,LOADER!$H$125,IF(NEW!BH148=LOADER!$I$126,LOADER!$H$126,IF(NEW!BH148=LOADER!$I$127,LOADER!$H$127,IF(NEW!BH148=LOADER!$I$128,LOADER!$H$128,IF(NEW!BH148=LOADER!$I$129,LOADER!$H$129,IF(NEW!BH148=LOADER!$I$130,LOADER!$H$130,IF(NEW!BH148=LOADER!$I$131,LOADER!$H$131,"0")))))))))</f>
        <v>0</v>
      </c>
      <c r="H84" s="107"/>
      <c r="I84" s="108" t="s">
        <v>2238</v>
      </c>
    </row>
    <row r="85" spans="1:9" x14ac:dyDescent="0.35">
      <c r="A85" s="353" t="str">
        <f>IF(ISBLANK(NEW!G149),"",NEW!G149)</f>
        <v/>
      </c>
      <c r="B85" s="354"/>
      <c r="C85" s="106" t="str">
        <f>IF(ISBLANK(NEW!H149),"",NEW!H149)</f>
        <v/>
      </c>
      <c r="D85" s="106" t="str">
        <f>IF(ISBLANK(NEW!I149),"",NEW!I149)</f>
        <v/>
      </c>
      <c r="E85" s="106" t="str">
        <f>IF(ISBLANK(NEW!J149),"",NEW!J149)</f>
        <v/>
      </c>
      <c r="F85" s="107" t="str">
        <f>IF(NEW!BH149=LOADER!$I$123,"YES","NO")</f>
        <v>NO</v>
      </c>
      <c r="G85" s="107" t="str">
        <f>IF(NEW!BH149=LOADER!$I$123,LOADER!$H$123,IF(NEW!BH149=LOADER!$I$124,LOADER!$H$124,IF(NEW!BH149=LOADER!$I$125,LOADER!$H$125,IF(NEW!BH149=LOADER!$I$126,LOADER!$H$126,IF(NEW!BH149=LOADER!$I$127,LOADER!$H$127,IF(NEW!BH149=LOADER!$I$128,LOADER!$H$128,IF(NEW!BH149=LOADER!$I$129,LOADER!$H$129,IF(NEW!BH149=LOADER!$I$130,LOADER!$H$130,IF(NEW!BH149=LOADER!$I$131,LOADER!$H$131,"0")))))))))</f>
        <v>0</v>
      </c>
      <c r="H85" s="107"/>
      <c r="I85" s="108" t="s">
        <v>2238</v>
      </c>
    </row>
    <row r="86" spans="1:9" x14ac:dyDescent="0.35">
      <c r="A86" s="353" t="str">
        <f>IF(ISBLANK(NEW!G150),"",NEW!G150)</f>
        <v/>
      </c>
      <c r="B86" s="354"/>
      <c r="C86" s="106" t="str">
        <f>IF(ISBLANK(NEW!H150),"",NEW!H150)</f>
        <v/>
      </c>
      <c r="D86" s="106" t="str">
        <f>IF(ISBLANK(NEW!I150),"",NEW!I150)</f>
        <v/>
      </c>
      <c r="E86" s="106" t="str">
        <f>IF(ISBLANK(NEW!J150),"",NEW!J150)</f>
        <v/>
      </c>
      <c r="F86" s="107" t="str">
        <f>IF(NEW!BH150=LOADER!$I$123,"YES","NO")</f>
        <v>NO</v>
      </c>
      <c r="G86" s="107" t="str">
        <f>IF(NEW!BH150=LOADER!$I$123,LOADER!$H$123,IF(NEW!BH150=LOADER!$I$124,LOADER!$H$124,IF(NEW!BH150=LOADER!$I$125,LOADER!$H$125,IF(NEW!BH150=LOADER!$I$126,LOADER!$H$126,IF(NEW!BH150=LOADER!$I$127,LOADER!$H$127,IF(NEW!BH150=LOADER!$I$128,LOADER!$H$128,IF(NEW!BH150=LOADER!$I$129,LOADER!$H$129,IF(NEW!BH150=LOADER!$I$130,LOADER!$H$130,IF(NEW!BH150=LOADER!$I$131,LOADER!$H$131,"0")))))))))</f>
        <v>0</v>
      </c>
      <c r="H86" s="107"/>
      <c r="I86" s="108" t="s">
        <v>2238</v>
      </c>
    </row>
    <row r="87" spans="1:9" x14ac:dyDescent="0.35">
      <c r="A87" s="353" t="str">
        <f>IF(ISBLANK(NEW!G151),"",NEW!G151)</f>
        <v/>
      </c>
      <c r="B87" s="354"/>
      <c r="C87" s="106" t="str">
        <f>IF(ISBLANK(NEW!H151),"",NEW!H151)</f>
        <v/>
      </c>
      <c r="D87" s="106" t="str">
        <f>IF(ISBLANK(NEW!I151),"",NEW!I151)</f>
        <v/>
      </c>
      <c r="E87" s="106" t="str">
        <f>IF(ISBLANK(NEW!J151),"",NEW!J151)</f>
        <v/>
      </c>
      <c r="F87" s="107" t="str">
        <f>IF(NEW!BH151=LOADER!$I$123,"YES","NO")</f>
        <v>NO</v>
      </c>
      <c r="G87" s="107" t="str">
        <f>IF(NEW!BH151=LOADER!$I$123,LOADER!$H$123,IF(NEW!BH151=LOADER!$I$124,LOADER!$H$124,IF(NEW!BH151=LOADER!$I$125,LOADER!$H$125,IF(NEW!BH151=LOADER!$I$126,LOADER!$H$126,IF(NEW!BH151=LOADER!$I$127,LOADER!$H$127,IF(NEW!BH151=LOADER!$I$128,LOADER!$H$128,IF(NEW!BH151=LOADER!$I$129,LOADER!$H$129,IF(NEW!BH151=LOADER!$I$130,LOADER!$H$130,IF(NEW!BH151=LOADER!$I$131,LOADER!$H$131,"0")))))))))</f>
        <v>0</v>
      </c>
      <c r="H87" s="107"/>
      <c r="I87" s="108" t="s">
        <v>2238</v>
      </c>
    </row>
    <row r="88" spans="1:9" x14ac:dyDescent="0.35">
      <c r="A88" s="353" t="str">
        <f>IF(ISBLANK(NEW!G152),"",NEW!G152)</f>
        <v/>
      </c>
      <c r="B88" s="354"/>
      <c r="C88" s="106" t="str">
        <f>IF(ISBLANK(NEW!H152),"",NEW!H152)</f>
        <v/>
      </c>
      <c r="D88" s="106" t="str">
        <f>IF(ISBLANK(NEW!I152),"",NEW!I152)</f>
        <v/>
      </c>
      <c r="E88" s="106" t="str">
        <f>IF(ISBLANK(NEW!J152),"",NEW!J152)</f>
        <v/>
      </c>
      <c r="F88" s="107" t="str">
        <f>IF(NEW!BH152=LOADER!$I$123,"YES","NO")</f>
        <v>NO</v>
      </c>
      <c r="G88" s="107" t="str">
        <f>IF(NEW!BH152=LOADER!$I$123,LOADER!$H$123,IF(NEW!BH152=LOADER!$I$124,LOADER!$H$124,IF(NEW!BH152=LOADER!$I$125,LOADER!$H$125,IF(NEW!BH152=LOADER!$I$126,LOADER!$H$126,IF(NEW!BH152=LOADER!$I$127,LOADER!$H$127,IF(NEW!BH152=LOADER!$I$128,LOADER!$H$128,IF(NEW!BH152=LOADER!$I$129,LOADER!$H$129,IF(NEW!BH152=LOADER!$I$130,LOADER!$H$130,IF(NEW!BH152=LOADER!$I$131,LOADER!$H$131,"0")))))))))</f>
        <v>0</v>
      </c>
      <c r="H88" s="107"/>
      <c r="I88" s="108" t="s">
        <v>2238</v>
      </c>
    </row>
    <row r="89" spans="1:9" x14ac:dyDescent="0.35">
      <c r="A89" s="353" t="str">
        <f>IF(ISBLANK(NEW!G153),"",NEW!G153)</f>
        <v/>
      </c>
      <c r="B89" s="354"/>
      <c r="C89" s="106" t="str">
        <f>IF(ISBLANK(NEW!H153),"",NEW!H153)</f>
        <v/>
      </c>
      <c r="D89" s="106" t="str">
        <f>IF(ISBLANK(NEW!I153),"",NEW!I153)</f>
        <v/>
      </c>
      <c r="E89" s="106" t="str">
        <f>IF(ISBLANK(NEW!J153),"",NEW!J153)</f>
        <v/>
      </c>
      <c r="F89" s="107" t="str">
        <f>IF(NEW!BH153=LOADER!$I$123,"YES","NO")</f>
        <v>NO</v>
      </c>
      <c r="G89" s="107" t="str">
        <f>IF(NEW!BH153=LOADER!$I$123,LOADER!$H$123,IF(NEW!BH153=LOADER!$I$124,LOADER!$H$124,IF(NEW!BH153=LOADER!$I$125,LOADER!$H$125,IF(NEW!BH153=LOADER!$I$126,LOADER!$H$126,IF(NEW!BH153=LOADER!$I$127,LOADER!$H$127,IF(NEW!BH153=LOADER!$I$128,LOADER!$H$128,IF(NEW!BH153=LOADER!$I$129,LOADER!$H$129,IF(NEW!BH153=LOADER!$I$130,LOADER!$H$130,IF(NEW!BH153=LOADER!$I$131,LOADER!$H$131,"0")))))))))</f>
        <v>0</v>
      </c>
      <c r="H89" s="107"/>
      <c r="I89" s="108" t="s">
        <v>2238</v>
      </c>
    </row>
    <row r="90" spans="1:9" x14ac:dyDescent="0.35">
      <c r="A90" s="353" t="str">
        <f>IF(ISBLANK(NEW!G154),"",NEW!G154)</f>
        <v/>
      </c>
      <c r="B90" s="354"/>
      <c r="C90" s="106" t="str">
        <f>IF(ISBLANK(NEW!H154),"",NEW!H154)</f>
        <v/>
      </c>
      <c r="D90" s="106" t="str">
        <f>IF(ISBLANK(NEW!I154),"",NEW!I154)</f>
        <v/>
      </c>
      <c r="E90" s="106" t="str">
        <f>IF(ISBLANK(NEW!J154),"",NEW!J154)</f>
        <v/>
      </c>
      <c r="F90" s="107" t="str">
        <f>IF(NEW!BH154=LOADER!$I$123,"YES","NO")</f>
        <v>NO</v>
      </c>
      <c r="G90" s="107" t="str">
        <f>IF(NEW!BH154=LOADER!$I$123,LOADER!$H$123,IF(NEW!BH154=LOADER!$I$124,LOADER!$H$124,IF(NEW!BH154=LOADER!$I$125,LOADER!$H$125,IF(NEW!BH154=LOADER!$I$126,LOADER!$H$126,IF(NEW!BH154=LOADER!$I$127,LOADER!$H$127,IF(NEW!BH154=LOADER!$I$128,LOADER!$H$128,IF(NEW!BH154=LOADER!$I$129,LOADER!$H$129,IF(NEW!BH154=LOADER!$I$130,LOADER!$H$130,IF(NEW!BH154=LOADER!$I$131,LOADER!$H$131,"0")))))))))</f>
        <v>0</v>
      </c>
      <c r="H90" s="107"/>
      <c r="I90" s="108" t="s">
        <v>2238</v>
      </c>
    </row>
    <row r="91" spans="1:9" x14ac:dyDescent="0.35">
      <c r="A91" s="353" t="str">
        <f>IF(ISBLANK(NEW!G155),"",NEW!G155)</f>
        <v/>
      </c>
      <c r="B91" s="354"/>
      <c r="C91" s="106" t="str">
        <f>IF(ISBLANK(NEW!H155),"",NEW!H155)</f>
        <v/>
      </c>
      <c r="D91" s="106" t="str">
        <f>IF(ISBLANK(NEW!I155),"",NEW!I155)</f>
        <v/>
      </c>
      <c r="E91" s="106" t="str">
        <f>IF(ISBLANK(NEW!J155),"",NEW!J155)</f>
        <v/>
      </c>
      <c r="F91" s="107" t="str">
        <f>IF(NEW!BH155=LOADER!$I$123,"YES","NO")</f>
        <v>NO</v>
      </c>
      <c r="G91" s="107" t="str">
        <f>IF(NEW!BH155=LOADER!$I$123,LOADER!$H$123,IF(NEW!BH155=LOADER!$I$124,LOADER!$H$124,IF(NEW!BH155=LOADER!$I$125,LOADER!$H$125,IF(NEW!BH155=LOADER!$I$126,LOADER!$H$126,IF(NEW!BH155=LOADER!$I$127,LOADER!$H$127,IF(NEW!BH155=LOADER!$I$128,LOADER!$H$128,IF(NEW!BH155=LOADER!$I$129,LOADER!$H$129,IF(NEW!BH155=LOADER!$I$130,LOADER!$H$130,IF(NEW!BH155=LOADER!$I$131,LOADER!$H$131,"0")))))))))</f>
        <v>0</v>
      </c>
      <c r="H91" s="107"/>
      <c r="I91" s="108" t="s">
        <v>2238</v>
      </c>
    </row>
    <row r="92" spans="1:9" x14ac:dyDescent="0.35">
      <c r="A92" s="353" t="str">
        <f>IF(ISBLANK(NEW!G156),"",NEW!G156)</f>
        <v/>
      </c>
      <c r="B92" s="354"/>
      <c r="C92" s="106" t="str">
        <f>IF(ISBLANK(NEW!H156),"",NEW!H156)</f>
        <v/>
      </c>
      <c r="D92" s="106" t="str">
        <f>IF(ISBLANK(NEW!I156),"",NEW!I156)</f>
        <v/>
      </c>
      <c r="E92" s="106" t="str">
        <f>IF(ISBLANK(NEW!J156),"",NEW!J156)</f>
        <v/>
      </c>
      <c r="F92" s="107" t="str">
        <f>IF(NEW!BH156=LOADER!$I$123,"YES","NO")</f>
        <v>NO</v>
      </c>
      <c r="G92" s="107" t="str">
        <f>IF(NEW!BH156=LOADER!$I$123,LOADER!$H$123,IF(NEW!BH156=LOADER!$I$124,LOADER!$H$124,IF(NEW!BH156=LOADER!$I$125,LOADER!$H$125,IF(NEW!BH156=LOADER!$I$126,LOADER!$H$126,IF(NEW!BH156=LOADER!$I$127,LOADER!$H$127,IF(NEW!BH156=LOADER!$I$128,LOADER!$H$128,IF(NEW!BH156=LOADER!$I$129,LOADER!$H$129,IF(NEW!BH156=LOADER!$I$130,LOADER!$H$130,IF(NEW!BH156=LOADER!$I$131,LOADER!$H$131,"0")))))))))</f>
        <v>0</v>
      </c>
      <c r="H92" s="107"/>
      <c r="I92" s="108" t="s">
        <v>2238</v>
      </c>
    </row>
    <row r="93" spans="1:9" x14ac:dyDescent="0.35">
      <c r="A93" s="353" t="str">
        <f>IF(ISBLANK(NEW!G157),"",NEW!G157)</f>
        <v/>
      </c>
      <c r="B93" s="354"/>
      <c r="C93" s="106" t="str">
        <f>IF(ISBLANK(NEW!H157),"",NEW!H157)</f>
        <v/>
      </c>
      <c r="D93" s="106" t="str">
        <f>IF(ISBLANK(NEW!I157),"",NEW!I157)</f>
        <v/>
      </c>
      <c r="E93" s="106" t="str">
        <f>IF(ISBLANK(NEW!J157),"",NEW!J157)</f>
        <v/>
      </c>
      <c r="F93" s="107" t="str">
        <f>IF(NEW!BH157=LOADER!$I$123,"YES","NO")</f>
        <v>NO</v>
      </c>
      <c r="G93" s="107" t="str">
        <f>IF(NEW!BH157=LOADER!$I$123,LOADER!$H$123,IF(NEW!BH157=LOADER!$I$124,LOADER!$H$124,IF(NEW!BH157=LOADER!$I$125,LOADER!$H$125,IF(NEW!BH157=LOADER!$I$126,LOADER!$H$126,IF(NEW!BH157=LOADER!$I$127,LOADER!$H$127,IF(NEW!BH157=LOADER!$I$128,LOADER!$H$128,IF(NEW!BH157=LOADER!$I$129,LOADER!$H$129,IF(NEW!BH157=LOADER!$I$130,LOADER!$H$130,IF(NEW!BH157=LOADER!$I$131,LOADER!$H$131,"0")))))))))</f>
        <v>0</v>
      </c>
      <c r="H93" s="107"/>
      <c r="I93" s="108" t="s">
        <v>2238</v>
      </c>
    </row>
    <row r="94" spans="1:9" x14ac:dyDescent="0.35">
      <c r="A94" s="353" t="str">
        <f>IF(ISBLANK(NEW!G158),"",NEW!G158)</f>
        <v/>
      </c>
      <c r="B94" s="354"/>
      <c r="C94" s="106" t="str">
        <f>IF(ISBLANK(NEW!H158),"",NEW!H158)</f>
        <v/>
      </c>
      <c r="D94" s="106" t="str">
        <f>IF(ISBLANK(NEW!I158),"",NEW!I158)</f>
        <v/>
      </c>
      <c r="E94" s="106" t="str">
        <f>IF(ISBLANK(NEW!J158),"",NEW!J158)</f>
        <v/>
      </c>
      <c r="F94" s="107" t="str">
        <f>IF(NEW!BH158=LOADER!$I$123,"YES","NO")</f>
        <v>NO</v>
      </c>
      <c r="G94" s="107" t="str">
        <f>IF(NEW!BH158=LOADER!$I$123,LOADER!$H$123,IF(NEW!BH158=LOADER!$I$124,LOADER!$H$124,IF(NEW!BH158=LOADER!$I$125,LOADER!$H$125,IF(NEW!BH158=LOADER!$I$126,LOADER!$H$126,IF(NEW!BH158=LOADER!$I$127,LOADER!$H$127,IF(NEW!BH158=LOADER!$I$128,LOADER!$H$128,IF(NEW!BH158=LOADER!$I$129,LOADER!$H$129,IF(NEW!BH158=LOADER!$I$130,LOADER!$H$130,IF(NEW!BH158=LOADER!$I$131,LOADER!$H$131,"0")))))))))</f>
        <v>0</v>
      </c>
      <c r="H94" s="107"/>
      <c r="I94" s="108" t="s">
        <v>2238</v>
      </c>
    </row>
    <row r="95" spans="1:9" x14ac:dyDescent="0.35">
      <c r="A95" s="353" t="str">
        <f>IF(ISBLANK(NEW!G159),"",NEW!G159)</f>
        <v/>
      </c>
      <c r="B95" s="354"/>
      <c r="C95" s="106" t="str">
        <f>IF(ISBLANK(NEW!H159),"",NEW!H159)</f>
        <v/>
      </c>
      <c r="D95" s="106" t="str">
        <f>IF(ISBLANK(NEW!I159),"",NEW!I159)</f>
        <v/>
      </c>
      <c r="E95" s="106" t="str">
        <f>IF(ISBLANK(NEW!J159),"",NEW!J159)</f>
        <v/>
      </c>
      <c r="F95" s="107" t="str">
        <f>IF(NEW!BH159=LOADER!$I$123,"YES","NO")</f>
        <v>NO</v>
      </c>
      <c r="G95" s="107" t="str">
        <f>IF(NEW!BH159=LOADER!$I$123,LOADER!$H$123,IF(NEW!BH159=LOADER!$I$124,LOADER!$H$124,IF(NEW!BH159=LOADER!$I$125,LOADER!$H$125,IF(NEW!BH159=LOADER!$I$126,LOADER!$H$126,IF(NEW!BH159=LOADER!$I$127,LOADER!$H$127,IF(NEW!BH159=LOADER!$I$128,LOADER!$H$128,IF(NEW!BH159=LOADER!$I$129,LOADER!$H$129,IF(NEW!BH159=LOADER!$I$130,LOADER!$H$130,IF(NEW!BH159=LOADER!$I$131,LOADER!$H$131,"0")))))))))</f>
        <v>0</v>
      </c>
      <c r="H95" s="107"/>
      <c r="I95" s="108" t="s">
        <v>2238</v>
      </c>
    </row>
    <row r="96" spans="1:9" x14ac:dyDescent="0.35">
      <c r="A96" s="353" t="str">
        <f>IF(ISBLANK(NEW!G160),"",NEW!G160)</f>
        <v/>
      </c>
      <c r="B96" s="354"/>
      <c r="C96" s="106" t="str">
        <f>IF(ISBLANK(NEW!H160),"",NEW!H160)</f>
        <v/>
      </c>
      <c r="D96" s="106" t="str">
        <f>IF(ISBLANK(NEW!I160),"",NEW!I160)</f>
        <v/>
      </c>
      <c r="E96" s="106" t="str">
        <f>IF(ISBLANK(NEW!J160),"",NEW!J160)</f>
        <v/>
      </c>
      <c r="F96" s="107" t="str">
        <f>IF(NEW!BH160=LOADER!$I$123,"YES","NO")</f>
        <v>NO</v>
      </c>
      <c r="G96" s="107" t="str">
        <f>IF(NEW!BH160=LOADER!$I$123,LOADER!$H$123,IF(NEW!BH160=LOADER!$I$124,LOADER!$H$124,IF(NEW!BH160=LOADER!$I$125,LOADER!$H$125,IF(NEW!BH160=LOADER!$I$126,LOADER!$H$126,IF(NEW!BH160=LOADER!$I$127,LOADER!$H$127,IF(NEW!BH160=LOADER!$I$128,LOADER!$H$128,IF(NEW!BH160=LOADER!$I$129,LOADER!$H$129,IF(NEW!BH160=LOADER!$I$130,LOADER!$H$130,IF(NEW!BH160=LOADER!$I$131,LOADER!$H$131,"0")))))))))</f>
        <v>0</v>
      </c>
      <c r="H96" s="107"/>
      <c r="I96" s="108" t="s">
        <v>2238</v>
      </c>
    </row>
    <row r="97" spans="1:9" x14ac:dyDescent="0.35">
      <c r="A97" s="353" t="str">
        <f>IF(ISBLANK(NEW!G161),"",NEW!G161)</f>
        <v/>
      </c>
      <c r="B97" s="354"/>
      <c r="C97" s="106" t="str">
        <f>IF(ISBLANK(NEW!H161),"",NEW!H161)</f>
        <v/>
      </c>
      <c r="D97" s="106" t="str">
        <f>IF(ISBLANK(NEW!I161),"",NEW!I161)</f>
        <v/>
      </c>
      <c r="E97" s="106" t="str">
        <f>IF(ISBLANK(NEW!J161),"",NEW!J161)</f>
        <v/>
      </c>
      <c r="F97" s="107" t="str">
        <f>IF(NEW!BH161=LOADER!$I$123,"YES","NO")</f>
        <v>NO</v>
      </c>
      <c r="G97" s="107" t="str">
        <f>IF(NEW!BH161=LOADER!$I$123,LOADER!$H$123,IF(NEW!BH161=LOADER!$I$124,LOADER!$H$124,IF(NEW!BH161=LOADER!$I$125,LOADER!$H$125,IF(NEW!BH161=LOADER!$I$126,LOADER!$H$126,IF(NEW!BH161=LOADER!$I$127,LOADER!$H$127,IF(NEW!BH161=LOADER!$I$128,LOADER!$H$128,IF(NEW!BH161=LOADER!$I$129,LOADER!$H$129,IF(NEW!BH161=LOADER!$I$130,LOADER!$H$130,IF(NEW!BH161=LOADER!$I$131,LOADER!$H$131,"0")))))))))</f>
        <v>0</v>
      </c>
      <c r="H97" s="107"/>
      <c r="I97" s="108" t="s">
        <v>2238</v>
      </c>
    </row>
    <row r="98" spans="1:9" x14ac:dyDescent="0.35">
      <c r="A98" s="353" t="str">
        <f>IF(ISBLANK(NEW!G162),"",NEW!G162)</f>
        <v/>
      </c>
      <c r="B98" s="354"/>
      <c r="C98" s="106" t="str">
        <f>IF(ISBLANK(NEW!H162),"",NEW!H162)</f>
        <v/>
      </c>
      <c r="D98" s="106" t="str">
        <f>IF(ISBLANK(NEW!I162),"",NEW!I162)</f>
        <v/>
      </c>
      <c r="E98" s="106" t="str">
        <f>IF(ISBLANK(NEW!J162),"",NEW!J162)</f>
        <v/>
      </c>
      <c r="F98" s="107" t="str">
        <f>IF(NEW!BH162=LOADER!$I$123,"YES","NO")</f>
        <v>NO</v>
      </c>
      <c r="G98" s="107" t="str">
        <f>IF(NEW!BH162=LOADER!$I$123,LOADER!$H$123,IF(NEW!BH162=LOADER!$I$124,LOADER!$H$124,IF(NEW!BH162=LOADER!$I$125,LOADER!$H$125,IF(NEW!BH162=LOADER!$I$126,LOADER!$H$126,IF(NEW!BH162=LOADER!$I$127,LOADER!$H$127,IF(NEW!BH162=LOADER!$I$128,LOADER!$H$128,IF(NEW!BH162=LOADER!$I$129,LOADER!$H$129,IF(NEW!BH162=LOADER!$I$130,LOADER!$H$130,IF(NEW!BH162=LOADER!$I$131,LOADER!$H$131,"0")))))))))</f>
        <v>0</v>
      </c>
      <c r="H98" s="107"/>
      <c r="I98" s="108" t="s">
        <v>2238</v>
      </c>
    </row>
    <row r="99" spans="1:9" x14ac:dyDescent="0.35">
      <c r="A99" s="353" t="str">
        <f>IF(ISBLANK(NEW!G163),"",NEW!G163)</f>
        <v/>
      </c>
      <c r="B99" s="354"/>
      <c r="C99" s="106" t="str">
        <f>IF(ISBLANK(NEW!H163),"",NEW!H163)</f>
        <v/>
      </c>
      <c r="D99" s="106" t="str">
        <f>IF(ISBLANK(NEW!I163),"",NEW!I163)</f>
        <v/>
      </c>
      <c r="E99" s="106" t="str">
        <f>IF(ISBLANK(NEW!J163),"",NEW!J163)</f>
        <v/>
      </c>
      <c r="F99" s="107" t="str">
        <f>IF(NEW!BH163=LOADER!$I$123,"YES","NO")</f>
        <v>NO</v>
      </c>
      <c r="G99" s="107" t="str">
        <f>IF(NEW!BH163=LOADER!$I$123,LOADER!$H$123,IF(NEW!BH163=LOADER!$I$124,LOADER!$H$124,IF(NEW!BH163=LOADER!$I$125,LOADER!$H$125,IF(NEW!BH163=LOADER!$I$126,LOADER!$H$126,IF(NEW!BH163=LOADER!$I$127,LOADER!$H$127,IF(NEW!BH163=LOADER!$I$128,LOADER!$H$128,IF(NEW!BH163=LOADER!$I$129,LOADER!$H$129,IF(NEW!BH163=LOADER!$I$130,LOADER!$H$130,IF(NEW!BH163=LOADER!$I$131,LOADER!$H$131,"0")))))))))</f>
        <v>0</v>
      </c>
      <c r="H99" s="107"/>
      <c r="I99" s="108" t="s">
        <v>2238</v>
      </c>
    </row>
    <row r="100" spans="1:9" x14ac:dyDescent="0.35">
      <c r="A100" s="353" t="str">
        <f>IF(ISBLANK(NEW!G164),"",NEW!G164)</f>
        <v/>
      </c>
      <c r="B100" s="354"/>
      <c r="C100" s="106" t="str">
        <f>IF(ISBLANK(NEW!H164),"",NEW!H164)</f>
        <v/>
      </c>
      <c r="D100" s="106" t="str">
        <f>IF(ISBLANK(NEW!I164),"",NEW!I164)</f>
        <v/>
      </c>
      <c r="E100" s="106" t="str">
        <f>IF(ISBLANK(NEW!J164),"",NEW!J164)</f>
        <v/>
      </c>
      <c r="F100" s="107" t="str">
        <f>IF(NEW!BH164=LOADER!$I$123,"YES","NO")</f>
        <v>NO</v>
      </c>
      <c r="G100" s="107" t="str">
        <f>IF(NEW!BH164=LOADER!$I$123,LOADER!$H$123,IF(NEW!BH164=LOADER!$I$124,LOADER!$H$124,IF(NEW!BH164=LOADER!$I$125,LOADER!$H$125,IF(NEW!BH164=LOADER!$I$126,LOADER!$H$126,IF(NEW!BH164=LOADER!$I$127,LOADER!$H$127,IF(NEW!BH164=LOADER!$I$128,LOADER!$H$128,IF(NEW!BH164=LOADER!$I$129,LOADER!$H$129,IF(NEW!BH164=LOADER!$I$130,LOADER!$H$130,IF(NEW!BH164=LOADER!$I$131,LOADER!$H$131,"0")))))))))</f>
        <v>0</v>
      </c>
      <c r="H100" s="107"/>
      <c r="I100" s="108" t="s">
        <v>2238</v>
      </c>
    </row>
    <row r="101" spans="1:9" x14ac:dyDescent="0.35">
      <c r="A101" s="353" t="str">
        <f>IF(ISBLANK(NEW!G165),"",NEW!G165)</f>
        <v/>
      </c>
      <c r="B101" s="354"/>
      <c r="C101" s="106" t="str">
        <f>IF(ISBLANK(NEW!H165),"",NEW!H165)</f>
        <v/>
      </c>
      <c r="D101" s="106" t="str">
        <f>IF(ISBLANK(NEW!I165),"",NEW!I165)</f>
        <v/>
      </c>
      <c r="E101" s="106" t="str">
        <f>IF(ISBLANK(NEW!J165),"",NEW!J165)</f>
        <v/>
      </c>
      <c r="F101" s="107" t="str">
        <f>IF(NEW!BH165=LOADER!$I$123,"YES","NO")</f>
        <v>NO</v>
      </c>
      <c r="G101" s="107" t="str">
        <f>IF(NEW!BH165=LOADER!$I$123,LOADER!$H$123,IF(NEW!BH165=LOADER!$I$124,LOADER!$H$124,IF(NEW!BH165=LOADER!$I$125,LOADER!$H$125,IF(NEW!BH165=LOADER!$I$126,LOADER!$H$126,IF(NEW!BH165=LOADER!$I$127,LOADER!$H$127,IF(NEW!BH165=LOADER!$I$128,LOADER!$H$128,IF(NEW!BH165=LOADER!$I$129,LOADER!$H$129,IF(NEW!BH165=LOADER!$I$130,LOADER!$H$130,IF(NEW!BH165=LOADER!$I$131,LOADER!$H$131,"0")))))))))</f>
        <v>0</v>
      </c>
      <c r="H101" s="107"/>
      <c r="I101" s="108" t="s">
        <v>2238</v>
      </c>
    </row>
    <row r="102" spans="1:9" x14ac:dyDescent="0.35">
      <c r="A102" s="353" t="str">
        <f>IF(ISBLANK(NEW!G166),"",NEW!G166)</f>
        <v/>
      </c>
      <c r="B102" s="354"/>
      <c r="C102" s="106" t="str">
        <f>IF(ISBLANK(NEW!H166),"",NEW!H166)</f>
        <v/>
      </c>
      <c r="D102" s="106" t="str">
        <f>IF(ISBLANK(NEW!I166),"",NEW!I166)</f>
        <v/>
      </c>
      <c r="E102" s="106" t="str">
        <f>IF(ISBLANK(NEW!J166),"",NEW!J166)</f>
        <v/>
      </c>
      <c r="F102" s="107" t="str">
        <f>IF(NEW!BH166=LOADER!$I$123,"YES","NO")</f>
        <v>NO</v>
      </c>
      <c r="G102" s="107" t="str">
        <f>IF(NEW!BH166=LOADER!$I$123,LOADER!$H$123,IF(NEW!BH166=LOADER!$I$124,LOADER!$H$124,IF(NEW!BH166=LOADER!$I$125,LOADER!$H$125,IF(NEW!BH166=LOADER!$I$126,LOADER!$H$126,IF(NEW!BH166=LOADER!$I$127,LOADER!$H$127,IF(NEW!BH166=LOADER!$I$128,LOADER!$H$128,IF(NEW!BH166=LOADER!$I$129,LOADER!$H$129,IF(NEW!BH166=LOADER!$I$130,LOADER!$H$130,IF(NEW!BH166=LOADER!$I$131,LOADER!$H$131,"0")))))))))</f>
        <v>0</v>
      </c>
      <c r="H102" s="107"/>
      <c r="I102" s="108" t="s">
        <v>2238</v>
      </c>
    </row>
    <row r="103" spans="1:9" x14ac:dyDescent="0.35">
      <c r="A103" s="353" t="str">
        <f>IF(ISBLANK(NEW!G167),"",NEW!G167)</f>
        <v/>
      </c>
      <c r="B103" s="354"/>
      <c r="C103" s="106" t="str">
        <f>IF(ISBLANK(NEW!H167),"",NEW!H167)</f>
        <v/>
      </c>
      <c r="D103" s="106" t="str">
        <f>IF(ISBLANK(NEW!I167),"",NEW!I167)</f>
        <v/>
      </c>
      <c r="E103" s="106" t="str">
        <f>IF(ISBLANK(NEW!J167),"",NEW!J167)</f>
        <v/>
      </c>
      <c r="F103" s="107" t="str">
        <f>IF(NEW!BH167=LOADER!$I$123,"YES","NO")</f>
        <v>NO</v>
      </c>
      <c r="G103" s="107" t="str">
        <f>IF(NEW!BH167=LOADER!$I$123,LOADER!$H$123,IF(NEW!BH167=LOADER!$I$124,LOADER!$H$124,IF(NEW!BH167=LOADER!$I$125,LOADER!$H$125,IF(NEW!BH167=LOADER!$I$126,LOADER!$H$126,IF(NEW!BH167=LOADER!$I$127,LOADER!$H$127,IF(NEW!BH167=LOADER!$I$128,LOADER!$H$128,IF(NEW!BH167=LOADER!$I$129,LOADER!$H$129,IF(NEW!BH167=LOADER!$I$130,LOADER!$H$130,IF(NEW!BH167=LOADER!$I$131,LOADER!$H$131,"0")))))))))</f>
        <v>0</v>
      </c>
      <c r="H103" s="107"/>
      <c r="I103" s="108" t="s">
        <v>2238</v>
      </c>
    </row>
    <row r="104" spans="1:9" x14ac:dyDescent="0.35">
      <c r="A104" s="353" t="str">
        <f>IF(ISBLANK(NEW!G168),"",NEW!G168)</f>
        <v/>
      </c>
      <c r="B104" s="354"/>
      <c r="C104" s="106" t="str">
        <f>IF(ISBLANK(NEW!H168),"",NEW!H168)</f>
        <v/>
      </c>
      <c r="D104" s="106" t="str">
        <f>IF(ISBLANK(NEW!I168),"",NEW!I168)</f>
        <v/>
      </c>
      <c r="E104" s="106" t="str">
        <f>IF(ISBLANK(NEW!J168),"",NEW!J168)</f>
        <v/>
      </c>
      <c r="F104" s="107" t="str">
        <f>IF(NEW!BH168=LOADER!$I$123,"YES","NO")</f>
        <v>NO</v>
      </c>
      <c r="G104" s="107" t="str">
        <f>IF(NEW!BH168=LOADER!$I$123,LOADER!$H$123,IF(NEW!BH168=LOADER!$I$124,LOADER!$H$124,IF(NEW!BH168=LOADER!$I$125,LOADER!$H$125,IF(NEW!BH168=LOADER!$I$126,LOADER!$H$126,IF(NEW!BH168=LOADER!$I$127,LOADER!$H$127,IF(NEW!BH168=LOADER!$I$128,LOADER!$H$128,IF(NEW!BH168=LOADER!$I$129,LOADER!$H$129,IF(NEW!BH168=LOADER!$I$130,LOADER!$H$130,IF(NEW!BH168=LOADER!$I$131,LOADER!$H$131,"0")))))))))</f>
        <v>0</v>
      </c>
      <c r="H104" s="107"/>
      <c r="I104" s="108" t="s">
        <v>2238</v>
      </c>
    </row>
    <row r="105" spans="1:9" x14ac:dyDescent="0.35">
      <c r="A105" s="353" t="str">
        <f>IF(ISBLANK(NEW!G169),"",NEW!G169)</f>
        <v/>
      </c>
      <c r="B105" s="354"/>
      <c r="C105" s="106" t="str">
        <f>IF(ISBLANK(NEW!H169),"",NEW!H169)</f>
        <v/>
      </c>
      <c r="D105" s="106" t="str">
        <f>IF(ISBLANK(NEW!I169),"",NEW!I169)</f>
        <v/>
      </c>
      <c r="E105" s="106" t="str">
        <f>IF(ISBLANK(NEW!J169),"",NEW!J169)</f>
        <v/>
      </c>
      <c r="F105" s="107" t="str">
        <f>IF(NEW!BH169=LOADER!$I$123,"YES","NO")</f>
        <v>NO</v>
      </c>
      <c r="G105" s="107" t="str">
        <f>IF(NEW!BH169=LOADER!$I$123,LOADER!$H$123,IF(NEW!BH169=LOADER!$I$124,LOADER!$H$124,IF(NEW!BH169=LOADER!$I$125,LOADER!$H$125,IF(NEW!BH169=LOADER!$I$126,LOADER!$H$126,IF(NEW!BH169=LOADER!$I$127,LOADER!$H$127,IF(NEW!BH169=LOADER!$I$128,LOADER!$H$128,IF(NEW!BH169=LOADER!$I$129,LOADER!$H$129,IF(NEW!BH169=LOADER!$I$130,LOADER!$H$130,IF(NEW!BH169=LOADER!$I$131,LOADER!$H$131,"0")))))))))</f>
        <v>0</v>
      </c>
      <c r="H105" s="107"/>
      <c r="I105" s="108" t="s">
        <v>2238</v>
      </c>
    </row>
    <row r="106" spans="1:9" x14ac:dyDescent="0.35">
      <c r="A106" s="353" t="str">
        <f>IF(ISBLANK(NEW!G170),"",NEW!G170)</f>
        <v/>
      </c>
      <c r="B106" s="354"/>
      <c r="C106" s="106" t="str">
        <f>IF(ISBLANK(NEW!H170),"",NEW!H170)</f>
        <v/>
      </c>
      <c r="D106" s="106" t="str">
        <f>IF(ISBLANK(NEW!I170),"",NEW!I170)</f>
        <v/>
      </c>
      <c r="E106" s="106" t="str">
        <f>IF(ISBLANK(NEW!J170),"",NEW!J170)</f>
        <v/>
      </c>
      <c r="F106" s="107" t="str">
        <f>IF(NEW!BH170=LOADER!$I$123,"YES","NO")</f>
        <v>NO</v>
      </c>
      <c r="G106" s="107" t="str">
        <f>IF(NEW!BH170=LOADER!$I$123,LOADER!$H$123,IF(NEW!BH170=LOADER!$I$124,LOADER!$H$124,IF(NEW!BH170=LOADER!$I$125,LOADER!$H$125,IF(NEW!BH170=LOADER!$I$126,LOADER!$H$126,IF(NEW!BH170=LOADER!$I$127,LOADER!$H$127,IF(NEW!BH170=LOADER!$I$128,LOADER!$H$128,IF(NEW!BH170=LOADER!$I$129,LOADER!$H$129,IF(NEW!BH170=LOADER!$I$130,LOADER!$H$130,IF(NEW!BH170=LOADER!$I$131,LOADER!$H$131,"0")))))))))</f>
        <v>0</v>
      </c>
      <c r="H106" s="107"/>
      <c r="I106" s="108" t="s">
        <v>2238</v>
      </c>
    </row>
    <row r="107" spans="1:9" x14ac:dyDescent="0.35">
      <c r="A107" s="353" t="str">
        <f>IF(ISBLANK(NEW!G171),"",NEW!G171)</f>
        <v/>
      </c>
      <c r="B107" s="354"/>
      <c r="C107" s="106" t="str">
        <f>IF(ISBLANK(NEW!H171),"",NEW!H171)</f>
        <v/>
      </c>
      <c r="D107" s="106" t="str">
        <f>IF(ISBLANK(NEW!I171),"",NEW!I171)</f>
        <v/>
      </c>
      <c r="E107" s="106" t="str">
        <f>IF(ISBLANK(NEW!J171),"",NEW!J171)</f>
        <v/>
      </c>
      <c r="F107" s="107" t="str">
        <f>IF(NEW!BH171=LOADER!$I$123,"YES","NO")</f>
        <v>NO</v>
      </c>
      <c r="G107" s="107" t="str">
        <f>IF(NEW!BH171=LOADER!$I$123,LOADER!$H$123,IF(NEW!BH171=LOADER!$I$124,LOADER!$H$124,IF(NEW!BH171=LOADER!$I$125,LOADER!$H$125,IF(NEW!BH171=LOADER!$I$126,LOADER!$H$126,IF(NEW!BH171=LOADER!$I$127,LOADER!$H$127,IF(NEW!BH171=LOADER!$I$128,LOADER!$H$128,IF(NEW!BH171=LOADER!$I$129,LOADER!$H$129,IF(NEW!BH171=LOADER!$I$130,LOADER!$H$130,IF(NEW!BH171=LOADER!$I$131,LOADER!$H$131,"0")))))))))</f>
        <v>0</v>
      </c>
      <c r="H107" s="107"/>
      <c r="I107" s="108" t="s">
        <v>2238</v>
      </c>
    </row>
    <row r="108" spans="1:9" x14ac:dyDescent="0.35">
      <c r="A108" s="353" t="str">
        <f>IF(ISBLANK(NEW!G172),"",NEW!G172)</f>
        <v/>
      </c>
      <c r="B108" s="354"/>
      <c r="C108" s="106" t="str">
        <f>IF(ISBLANK(NEW!H172),"",NEW!H172)</f>
        <v/>
      </c>
      <c r="D108" s="106" t="str">
        <f>IF(ISBLANK(NEW!I172),"",NEW!I172)</f>
        <v/>
      </c>
      <c r="E108" s="106" t="str">
        <f>IF(ISBLANK(NEW!J172),"",NEW!J172)</f>
        <v/>
      </c>
      <c r="F108" s="107" t="str">
        <f>IF(NEW!BH172=LOADER!$I$123,"YES","NO")</f>
        <v>NO</v>
      </c>
      <c r="G108" s="107" t="str">
        <f>IF(NEW!BH172=LOADER!$I$123,LOADER!$H$123,IF(NEW!BH172=LOADER!$I$124,LOADER!$H$124,IF(NEW!BH172=LOADER!$I$125,LOADER!$H$125,IF(NEW!BH172=LOADER!$I$126,LOADER!$H$126,IF(NEW!BH172=LOADER!$I$127,LOADER!$H$127,IF(NEW!BH172=LOADER!$I$128,LOADER!$H$128,IF(NEW!BH172=LOADER!$I$129,LOADER!$H$129,IF(NEW!BH172=LOADER!$I$130,LOADER!$H$130,IF(NEW!BH172=LOADER!$I$131,LOADER!$H$131,"0")))))))))</f>
        <v>0</v>
      </c>
      <c r="H108" s="107"/>
      <c r="I108" s="108" t="s">
        <v>2238</v>
      </c>
    </row>
    <row r="109" spans="1:9" x14ac:dyDescent="0.35">
      <c r="A109" s="353" t="str">
        <f>IF(ISBLANK(NEW!G173),"",NEW!G173)</f>
        <v/>
      </c>
      <c r="B109" s="354"/>
      <c r="C109" s="106" t="str">
        <f>IF(ISBLANK(NEW!H173),"",NEW!H173)</f>
        <v/>
      </c>
      <c r="D109" s="106" t="str">
        <f>IF(ISBLANK(NEW!I173),"",NEW!I173)</f>
        <v/>
      </c>
      <c r="E109" s="106" t="str">
        <f>IF(ISBLANK(NEW!J173),"",NEW!J173)</f>
        <v/>
      </c>
      <c r="F109" s="107" t="str">
        <f>IF(NEW!BH173=LOADER!$I$123,"YES","NO")</f>
        <v>NO</v>
      </c>
      <c r="G109" s="107" t="str">
        <f>IF(NEW!BH173=LOADER!$I$123,LOADER!$H$123,IF(NEW!BH173=LOADER!$I$124,LOADER!$H$124,IF(NEW!BH173=LOADER!$I$125,LOADER!$H$125,IF(NEW!BH173=LOADER!$I$126,LOADER!$H$126,IF(NEW!BH173=LOADER!$I$127,LOADER!$H$127,IF(NEW!BH173=LOADER!$I$128,LOADER!$H$128,IF(NEW!BH173=LOADER!$I$129,LOADER!$H$129,IF(NEW!BH173=LOADER!$I$130,LOADER!$H$130,IF(NEW!BH173=LOADER!$I$131,LOADER!$H$131,"0")))))))))</f>
        <v>0</v>
      </c>
      <c r="H109" s="107"/>
      <c r="I109" s="108" t="s">
        <v>2238</v>
      </c>
    </row>
    <row r="110" spans="1:9" x14ac:dyDescent="0.35">
      <c r="A110" s="353" t="str">
        <f>IF(ISBLANK(NEW!G174),"",NEW!G174)</f>
        <v/>
      </c>
      <c r="B110" s="354"/>
      <c r="C110" s="106" t="str">
        <f>IF(ISBLANK(NEW!H174),"",NEW!H174)</f>
        <v/>
      </c>
      <c r="D110" s="106" t="str">
        <f>IF(ISBLANK(NEW!I174),"",NEW!I174)</f>
        <v/>
      </c>
      <c r="E110" s="106" t="str">
        <f>IF(ISBLANK(NEW!J174),"",NEW!J174)</f>
        <v/>
      </c>
      <c r="F110" s="107" t="str">
        <f>IF(NEW!BH174=LOADER!$I$123,"YES","NO")</f>
        <v>NO</v>
      </c>
      <c r="G110" s="107" t="str">
        <f>IF(NEW!BH174=LOADER!$I$123,LOADER!$H$123,IF(NEW!BH174=LOADER!$I$124,LOADER!$H$124,IF(NEW!BH174=LOADER!$I$125,LOADER!$H$125,IF(NEW!BH174=LOADER!$I$126,LOADER!$H$126,IF(NEW!BH174=LOADER!$I$127,LOADER!$H$127,IF(NEW!BH174=LOADER!$I$128,LOADER!$H$128,IF(NEW!BH174=LOADER!$I$129,LOADER!$H$129,IF(NEW!BH174=LOADER!$I$130,LOADER!$H$130,IF(NEW!BH174=LOADER!$I$131,LOADER!$H$131,"0")))))))))</f>
        <v>0</v>
      </c>
      <c r="H110" s="107"/>
      <c r="I110" s="108" t="s">
        <v>2238</v>
      </c>
    </row>
    <row r="111" spans="1:9" x14ac:dyDescent="0.35">
      <c r="A111" s="353" t="str">
        <f>IF(ISBLANK(NEW!G175),"",NEW!G175)</f>
        <v/>
      </c>
      <c r="B111" s="354"/>
      <c r="C111" s="106" t="str">
        <f>IF(ISBLANK(NEW!H175),"",NEW!H175)</f>
        <v/>
      </c>
      <c r="D111" s="106" t="str">
        <f>IF(ISBLANK(NEW!I175),"",NEW!I175)</f>
        <v/>
      </c>
      <c r="E111" s="106" t="str">
        <f>IF(ISBLANK(NEW!J175),"",NEW!J175)</f>
        <v/>
      </c>
      <c r="F111" s="107" t="str">
        <f>IF(NEW!BH175=LOADER!$I$123,"YES","NO")</f>
        <v>NO</v>
      </c>
      <c r="G111" s="107" t="str">
        <f>IF(NEW!BH175=LOADER!$I$123,LOADER!$H$123,IF(NEW!BH175=LOADER!$I$124,LOADER!$H$124,IF(NEW!BH175=LOADER!$I$125,LOADER!$H$125,IF(NEW!BH175=LOADER!$I$126,LOADER!$H$126,IF(NEW!BH175=LOADER!$I$127,LOADER!$H$127,IF(NEW!BH175=LOADER!$I$128,LOADER!$H$128,IF(NEW!BH175=LOADER!$I$129,LOADER!$H$129,IF(NEW!BH175=LOADER!$I$130,LOADER!$H$130,IF(NEW!BH175=LOADER!$I$131,LOADER!$H$131,"0")))))))))</f>
        <v>0</v>
      </c>
      <c r="H111" s="107"/>
      <c r="I111" s="108" t="s">
        <v>2238</v>
      </c>
    </row>
    <row r="112" spans="1:9" x14ac:dyDescent="0.35">
      <c r="A112" s="353" t="str">
        <f>IF(ISBLANK(NEW!G176),"",NEW!G176)</f>
        <v/>
      </c>
      <c r="B112" s="354"/>
      <c r="C112" s="106" t="str">
        <f>IF(ISBLANK(NEW!H176),"",NEW!H176)</f>
        <v/>
      </c>
      <c r="D112" s="106" t="str">
        <f>IF(ISBLANK(NEW!I176),"",NEW!I176)</f>
        <v/>
      </c>
      <c r="E112" s="106" t="str">
        <f>IF(ISBLANK(NEW!J176),"",NEW!J176)</f>
        <v/>
      </c>
      <c r="F112" s="107" t="str">
        <f>IF(NEW!BH176=LOADER!$I$123,"YES","NO")</f>
        <v>NO</v>
      </c>
      <c r="G112" s="107" t="str">
        <f>IF(NEW!BH176=LOADER!$I$123,LOADER!$H$123,IF(NEW!BH176=LOADER!$I$124,LOADER!$H$124,IF(NEW!BH176=LOADER!$I$125,LOADER!$H$125,IF(NEW!BH176=LOADER!$I$126,LOADER!$H$126,IF(NEW!BH176=LOADER!$I$127,LOADER!$H$127,IF(NEW!BH176=LOADER!$I$128,LOADER!$H$128,IF(NEW!BH176=LOADER!$I$129,LOADER!$H$129,IF(NEW!BH176=LOADER!$I$130,LOADER!$H$130,IF(NEW!BH176=LOADER!$I$131,LOADER!$H$131,"0")))))))))</f>
        <v>0</v>
      </c>
      <c r="H112" s="107"/>
      <c r="I112" s="108" t="s">
        <v>2238</v>
      </c>
    </row>
    <row r="113" spans="1:9" x14ac:dyDescent="0.35">
      <c r="A113" s="353" t="str">
        <f>IF(ISBLANK(NEW!G177),"",NEW!G177)</f>
        <v/>
      </c>
      <c r="B113" s="354"/>
      <c r="C113" s="106" t="str">
        <f>IF(ISBLANK(NEW!H177),"",NEW!H177)</f>
        <v/>
      </c>
      <c r="D113" s="106" t="str">
        <f>IF(ISBLANK(NEW!I177),"",NEW!I177)</f>
        <v/>
      </c>
      <c r="E113" s="106" t="str">
        <f>IF(ISBLANK(NEW!J177),"",NEW!J177)</f>
        <v/>
      </c>
      <c r="F113" s="107" t="str">
        <f>IF(NEW!BH177=LOADER!$I$123,"YES","NO")</f>
        <v>NO</v>
      </c>
      <c r="G113" s="107" t="str">
        <f>IF(NEW!BH177=LOADER!$I$123,LOADER!$H$123,IF(NEW!BH177=LOADER!$I$124,LOADER!$H$124,IF(NEW!BH177=LOADER!$I$125,LOADER!$H$125,IF(NEW!BH177=LOADER!$I$126,LOADER!$H$126,IF(NEW!BH177=LOADER!$I$127,LOADER!$H$127,IF(NEW!BH177=LOADER!$I$128,LOADER!$H$128,IF(NEW!BH177=LOADER!$I$129,LOADER!$H$129,IF(NEW!BH177=LOADER!$I$130,LOADER!$H$130,IF(NEW!BH177=LOADER!$I$131,LOADER!$H$131,"0")))))))))</f>
        <v>0</v>
      </c>
      <c r="H113" s="107"/>
      <c r="I113" s="108" t="s">
        <v>2238</v>
      </c>
    </row>
    <row r="114" spans="1:9" x14ac:dyDescent="0.35">
      <c r="A114" s="353" t="str">
        <f>IF(ISBLANK(NEW!G178),"",NEW!G178)</f>
        <v/>
      </c>
      <c r="B114" s="354"/>
      <c r="C114" s="106" t="str">
        <f>IF(ISBLANK(NEW!H178),"",NEW!H178)</f>
        <v/>
      </c>
      <c r="D114" s="106" t="str">
        <f>IF(ISBLANK(NEW!I178),"",NEW!I178)</f>
        <v/>
      </c>
      <c r="E114" s="106" t="str">
        <f>IF(ISBLANK(NEW!J178),"",NEW!J178)</f>
        <v/>
      </c>
      <c r="F114" s="107" t="str">
        <f>IF(NEW!BH178=LOADER!$I$123,"YES","NO")</f>
        <v>NO</v>
      </c>
      <c r="G114" s="107" t="str">
        <f>IF(NEW!BH178=LOADER!$I$123,LOADER!$H$123,IF(NEW!BH178=LOADER!$I$124,LOADER!$H$124,IF(NEW!BH178=LOADER!$I$125,LOADER!$H$125,IF(NEW!BH178=LOADER!$I$126,LOADER!$H$126,IF(NEW!BH178=LOADER!$I$127,LOADER!$H$127,IF(NEW!BH178=LOADER!$I$128,LOADER!$H$128,IF(NEW!BH178=LOADER!$I$129,LOADER!$H$129,IF(NEW!BH178=LOADER!$I$130,LOADER!$H$130,IF(NEW!BH178=LOADER!$I$131,LOADER!$H$131,"0")))))))))</f>
        <v>0</v>
      </c>
      <c r="H114" s="107"/>
      <c r="I114" s="108" t="s">
        <v>2238</v>
      </c>
    </row>
    <row r="115" spans="1:9" x14ac:dyDescent="0.35">
      <c r="A115" s="353" t="str">
        <f>IF(ISBLANK(NEW!G179),"",NEW!G179)</f>
        <v/>
      </c>
      <c r="B115" s="354"/>
      <c r="C115" s="106" t="str">
        <f>IF(ISBLANK(NEW!H179),"",NEW!H179)</f>
        <v/>
      </c>
      <c r="D115" s="106" t="str">
        <f>IF(ISBLANK(NEW!I179),"",NEW!I179)</f>
        <v/>
      </c>
      <c r="E115" s="106" t="str">
        <f>IF(ISBLANK(NEW!J179),"",NEW!J179)</f>
        <v/>
      </c>
      <c r="F115" s="107" t="str">
        <f>IF(NEW!BH179=LOADER!$I$123,"YES","NO")</f>
        <v>NO</v>
      </c>
      <c r="G115" s="107" t="str">
        <f>IF(NEW!BH179=LOADER!$I$123,LOADER!$H$123,IF(NEW!BH179=LOADER!$I$124,LOADER!$H$124,IF(NEW!BH179=LOADER!$I$125,LOADER!$H$125,IF(NEW!BH179=LOADER!$I$126,LOADER!$H$126,IF(NEW!BH179=LOADER!$I$127,LOADER!$H$127,IF(NEW!BH179=LOADER!$I$128,LOADER!$H$128,IF(NEW!BH179=LOADER!$I$129,LOADER!$H$129,IF(NEW!BH179=LOADER!$I$130,LOADER!$H$130,IF(NEW!BH179=LOADER!$I$131,LOADER!$H$131,"0")))))))))</f>
        <v>0</v>
      </c>
      <c r="H115" s="107"/>
      <c r="I115" s="108" t="s">
        <v>2238</v>
      </c>
    </row>
    <row r="116" spans="1:9" x14ac:dyDescent="0.35">
      <c r="A116" s="353" t="str">
        <f>IF(ISBLANK(NEW!G180),"",NEW!G180)</f>
        <v/>
      </c>
      <c r="B116" s="354"/>
      <c r="C116" s="106" t="str">
        <f>IF(ISBLANK(NEW!H180),"",NEW!H180)</f>
        <v/>
      </c>
      <c r="D116" s="106" t="str">
        <f>IF(ISBLANK(NEW!I180),"",NEW!I180)</f>
        <v/>
      </c>
      <c r="E116" s="106" t="str">
        <f>IF(ISBLANK(NEW!J180),"",NEW!J180)</f>
        <v/>
      </c>
      <c r="F116" s="107" t="str">
        <f>IF(NEW!BH180=LOADER!$I$123,"YES","NO")</f>
        <v>NO</v>
      </c>
      <c r="G116" s="107" t="str">
        <f>IF(NEW!BH180=LOADER!$I$123,LOADER!$H$123,IF(NEW!BH180=LOADER!$I$124,LOADER!$H$124,IF(NEW!BH180=LOADER!$I$125,LOADER!$H$125,IF(NEW!BH180=LOADER!$I$126,LOADER!$H$126,IF(NEW!BH180=LOADER!$I$127,LOADER!$H$127,IF(NEW!BH180=LOADER!$I$128,LOADER!$H$128,IF(NEW!BH180=LOADER!$I$129,LOADER!$H$129,IF(NEW!BH180=LOADER!$I$130,LOADER!$H$130,IF(NEW!BH180=LOADER!$I$131,LOADER!$H$131,"0")))))))))</f>
        <v>0</v>
      </c>
      <c r="H116" s="107"/>
      <c r="I116" s="108" t="s">
        <v>2238</v>
      </c>
    </row>
    <row r="117" spans="1:9" x14ac:dyDescent="0.35">
      <c r="A117" s="353" t="str">
        <f>IF(ISBLANK(NEW!G181),"",NEW!G181)</f>
        <v/>
      </c>
      <c r="B117" s="354"/>
      <c r="C117" s="106" t="str">
        <f>IF(ISBLANK(NEW!H181),"",NEW!H181)</f>
        <v/>
      </c>
      <c r="D117" s="106" t="str">
        <f>IF(ISBLANK(NEW!I181),"",NEW!I181)</f>
        <v/>
      </c>
      <c r="E117" s="106" t="str">
        <f>IF(ISBLANK(NEW!J181),"",NEW!J181)</f>
        <v/>
      </c>
      <c r="F117" s="107" t="str">
        <f>IF(NEW!BH181=LOADER!$I$123,"YES","NO")</f>
        <v>NO</v>
      </c>
      <c r="G117" s="107" t="str">
        <f>IF(NEW!BH181=LOADER!$I$123,LOADER!$H$123,IF(NEW!BH181=LOADER!$I$124,LOADER!$H$124,IF(NEW!BH181=LOADER!$I$125,LOADER!$H$125,IF(NEW!BH181=LOADER!$I$126,LOADER!$H$126,IF(NEW!BH181=LOADER!$I$127,LOADER!$H$127,IF(NEW!BH181=LOADER!$I$128,LOADER!$H$128,IF(NEW!BH181=LOADER!$I$129,LOADER!$H$129,IF(NEW!BH181=LOADER!$I$130,LOADER!$H$130,IF(NEW!BH181=LOADER!$I$131,LOADER!$H$131,"0")))))))))</f>
        <v>0</v>
      </c>
      <c r="H117" s="107"/>
      <c r="I117" s="108" t="s">
        <v>2238</v>
      </c>
    </row>
    <row r="118" spans="1:9" x14ac:dyDescent="0.35">
      <c r="A118" s="353" t="str">
        <f>IF(ISBLANK(NEW!G182),"",NEW!G182)</f>
        <v/>
      </c>
      <c r="B118" s="354"/>
      <c r="C118" s="106" t="str">
        <f>IF(ISBLANK(NEW!H182),"",NEW!H182)</f>
        <v/>
      </c>
      <c r="D118" s="106" t="str">
        <f>IF(ISBLANK(NEW!I182),"",NEW!I182)</f>
        <v/>
      </c>
      <c r="E118" s="106" t="str">
        <f>IF(ISBLANK(NEW!J182),"",NEW!J182)</f>
        <v/>
      </c>
      <c r="F118" s="107" t="str">
        <f>IF(NEW!BH182=LOADER!$I$123,"YES","NO")</f>
        <v>NO</v>
      </c>
      <c r="G118" s="107" t="str">
        <f>IF(NEW!BH182=LOADER!$I$123,LOADER!$H$123,IF(NEW!BH182=LOADER!$I$124,LOADER!$H$124,IF(NEW!BH182=LOADER!$I$125,LOADER!$H$125,IF(NEW!BH182=LOADER!$I$126,LOADER!$H$126,IF(NEW!BH182=LOADER!$I$127,LOADER!$H$127,IF(NEW!BH182=LOADER!$I$128,LOADER!$H$128,IF(NEW!BH182=LOADER!$I$129,LOADER!$H$129,IF(NEW!BH182=LOADER!$I$130,LOADER!$H$130,IF(NEW!BH182=LOADER!$I$131,LOADER!$H$131,"0")))))))))</f>
        <v>0</v>
      </c>
      <c r="H118" s="107"/>
      <c r="I118" s="108" t="s">
        <v>2238</v>
      </c>
    </row>
    <row r="119" spans="1:9" x14ac:dyDescent="0.35">
      <c r="A119" s="353" t="str">
        <f>IF(ISBLANK(NEW!G183),"",NEW!G183)</f>
        <v/>
      </c>
      <c r="B119" s="354"/>
      <c r="C119" s="106" t="str">
        <f>IF(ISBLANK(NEW!H183),"",NEW!H183)</f>
        <v/>
      </c>
      <c r="D119" s="106" t="str">
        <f>IF(ISBLANK(NEW!I183),"",NEW!I183)</f>
        <v/>
      </c>
      <c r="E119" s="106" t="str">
        <f>IF(ISBLANK(NEW!J183),"",NEW!J183)</f>
        <v/>
      </c>
      <c r="F119" s="107" t="str">
        <f>IF(NEW!BH183=LOADER!$I$123,"YES","NO")</f>
        <v>NO</v>
      </c>
      <c r="G119" s="107" t="str">
        <f>IF(NEW!BH183=LOADER!$I$123,LOADER!$H$123,IF(NEW!BH183=LOADER!$I$124,LOADER!$H$124,IF(NEW!BH183=LOADER!$I$125,LOADER!$H$125,IF(NEW!BH183=LOADER!$I$126,LOADER!$H$126,IF(NEW!BH183=LOADER!$I$127,LOADER!$H$127,IF(NEW!BH183=LOADER!$I$128,LOADER!$H$128,IF(NEW!BH183=LOADER!$I$129,LOADER!$H$129,IF(NEW!BH183=LOADER!$I$130,LOADER!$H$130,IF(NEW!BH183=LOADER!$I$131,LOADER!$H$131,"0")))))))))</f>
        <v>0</v>
      </c>
      <c r="H119" s="107"/>
      <c r="I119" s="108" t="s">
        <v>2238</v>
      </c>
    </row>
    <row r="120" spans="1:9" x14ac:dyDescent="0.35">
      <c r="A120" s="353" t="str">
        <f>IF(ISBLANK(NEW!G184),"",NEW!G184)</f>
        <v/>
      </c>
      <c r="B120" s="354"/>
      <c r="C120" s="106" t="str">
        <f>IF(ISBLANK(NEW!H184),"",NEW!H184)</f>
        <v/>
      </c>
      <c r="D120" s="106" t="str">
        <f>IF(ISBLANK(NEW!I184),"",NEW!I184)</f>
        <v/>
      </c>
      <c r="E120" s="106" t="str">
        <f>IF(ISBLANK(NEW!J184),"",NEW!J184)</f>
        <v/>
      </c>
      <c r="F120" s="107" t="str">
        <f>IF(NEW!BH184=LOADER!$I$123,"YES","NO")</f>
        <v>NO</v>
      </c>
      <c r="G120" s="107" t="str">
        <f>IF(NEW!BH184=LOADER!$I$123,LOADER!$H$123,IF(NEW!BH184=LOADER!$I$124,LOADER!$H$124,IF(NEW!BH184=LOADER!$I$125,LOADER!$H$125,IF(NEW!BH184=LOADER!$I$126,LOADER!$H$126,IF(NEW!BH184=LOADER!$I$127,LOADER!$H$127,IF(NEW!BH184=LOADER!$I$128,LOADER!$H$128,IF(NEW!BH184=LOADER!$I$129,LOADER!$H$129,IF(NEW!BH184=LOADER!$I$130,LOADER!$H$130,IF(NEW!BH184=LOADER!$I$131,LOADER!$H$131,"0")))))))))</f>
        <v>0</v>
      </c>
      <c r="H120" s="107"/>
      <c r="I120" s="108" t="s">
        <v>2238</v>
      </c>
    </row>
    <row r="121" spans="1:9" x14ac:dyDescent="0.35">
      <c r="A121" s="353" t="str">
        <f>IF(ISBLANK(NEW!G185),"",NEW!G185)</f>
        <v/>
      </c>
      <c r="B121" s="354"/>
      <c r="C121" s="106" t="str">
        <f>IF(ISBLANK(NEW!H185),"",NEW!H185)</f>
        <v/>
      </c>
      <c r="D121" s="106" t="str">
        <f>IF(ISBLANK(NEW!I185),"",NEW!I185)</f>
        <v/>
      </c>
      <c r="E121" s="106" t="str">
        <f>IF(ISBLANK(NEW!J185),"",NEW!J185)</f>
        <v/>
      </c>
      <c r="F121" s="107" t="str">
        <f>IF(NEW!BH185=LOADER!$I$123,"YES","NO")</f>
        <v>NO</v>
      </c>
      <c r="G121" s="107" t="str">
        <f>IF(NEW!BH185=LOADER!$I$123,LOADER!$H$123,IF(NEW!BH185=LOADER!$I$124,LOADER!$H$124,IF(NEW!BH185=LOADER!$I$125,LOADER!$H$125,IF(NEW!BH185=LOADER!$I$126,LOADER!$H$126,IF(NEW!BH185=LOADER!$I$127,LOADER!$H$127,IF(NEW!BH185=LOADER!$I$128,LOADER!$H$128,IF(NEW!BH185=LOADER!$I$129,LOADER!$H$129,IF(NEW!BH185=LOADER!$I$130,LOADER!$H$130,IF(NEW!BH185=LOADER!$I$131,LOADER!$H$131,"0")))))))))</f>
        <v>0</v>
      </c>
      <c r="H121" s="107"/>
      <c r="I121" s="108" t="s">
        <v>2238</v>
      </c>
    </row>
    <row r="122" spans="1:9" x14ac:dyDescent="0.35">
      <c r="A122" s="353" t="str">
        <f>IF(ISBLANK(NEW!G186),"",NEW!G186)</f>
        <v/>
      </c>
      <c r="B122" s="354"/>
      <c r="C122" s="106" t="str">
        <f>IF(ISBLANK(NEW!H186),"",NEW!H186)</f>
        <v/>
      </c>
      <c r="D122" s="106" t="str">
        <f>IF(ISBLANK(NEW!I186),"",NEW!I186)</f>
        <v/>
      </c>
      <c r="E122" s="106" t="str">
        <f>IF(ISBLANK(NEW!J186),"",NEW!J186)</f>
        <v/>
      </c>
      <c r="F122" s="107" t="str">
        <f>IF(NEW!BH186=LOADER!$I$123,"YES","NO")</f>
        <v>NO</v>
      </c>
      <c r="G122" s="107" t="str">
        <f>IF(NEW!BH186=LOADER!$I$123,LOADER!$H$123,IF(NEW!BH186=LOADER!$I$124,LOADER!$H$124,IF(NEW!BH186=LOADER!$I$125,LOADER!$H$125,IF(NEW!BH186=LOADER!$I$126,LOADER!$H$126,IF(NEW!BH186=LOADER!$I$127,LOADER!$H$127,IF(NEW!BH186=LOADER!$I$128,LOADER!$H$128,IF(NEW!BH186=LOADER!$I$129,LOADER!$H$129,IF(NEW!BH186=LOADER!$I$130,LOADER!$H$130,IF(NEW!BH186=LOADER!$I$131,LOADER!$H$131,"0")))))))))</f>
        <v>0</v>
      </c>
      <c r="H122" s="107"/>
      <c r="I122" s="108" t="s">
        <v>2238</v>
      </c>
    </row>
    <row r="123" spans="1:9" x14ac:dyDescent="0.35">
      <c r="A123" s="353" t="str">
        <f>IF(ISBLANK(NEW!G187),"",NEW!G187)</f>
        <v/>
      </c>
      <c r="B123" s="354"/>
      <c r="C123" s="106" t="str">
        <f>IF(ISBLANK(NEW!H187),"",NEW!H187)</f>
        <v/>
      </c>
      <c r="D123" s="106" t="str">
        <f>IF(ISBLANK(NEW!I187),"",NEW!I187)</f>
        <v/>
      </c>
      <c r="E123" s="106" t="str">
        <f>IF(ISBLANK(NEW!J187),"",NEW!J187)</f>
        <v/>
      </c>
      <c r="F123" s="107" t="str">
        <f>IF(NEW!BH187=LOADER!$I$123,"YES","NO")</f>
        <v>NO</v>
      </c>
      <c r="G123" s="107" t="str">
        <f>IF(NEW!BH187=LOADER!$I$123,LOADER!$H$123,IF(NEW!BH187=LOADER!$I$124,LOADER!$H$124,IF(NEW!BH187=LOADER!$I$125,LOADER!$H$125,IF(NEW!BH187=LOADER!$I$126,LOADER!$H$126,IF(NEW!BH187=LOADER!$I$127,LOADER!$H$127,IF(NEW!BH187=LOADER!$I$128,LOADER!$H$128,IF(NEW!BH187=LOADER!$I$129,LOADER!$H$129,IF(NEW!BH187=LOADER!$I$130,LOADER!$H$130,IF(NEW!BH187=LOADER!$I$131,LOADER!$H$131,"0")))))))))</f>
        <v>0</v>
      </c>
      <c r="H123" s="107"/>
      <c r="I123" s="108" t="s">
        <v>2238</v>
      </c>
    </row>
    <row r="124" spans="1:9" x14ac:dyDescent="0.35">
      <c r="A124" s="353" t="str">
        <f>IF(ISBLANK(NEW!G188),"",NEW!G188)</f>
        <v/>
      </c>
      <c r="B124" s="354"/>
      <c r="C124" s="106" t="str">
        <f>IF(ISBLANK(NEW!H188),"",NEW!H188)</f>
        <v/>
      </c>
      <c r="D124" s="106" t="str">
        <f>IF(ISBLANK(NEW!I188),"",NEW!I188)</f>
        <v/>
      </c>
      <c r="E124" s="106" t="str">
        <f>IF(ISBLANK(NEW!J188),"",NEW!J188)</f>
        <v/>
      </c>
      <c r="F124" s="107" t="str">
        <f>IF(NEW!BH188=LOADER!$I$123,"YES","NO")</f>
        <v>NO</v>
      </c>
      <c r="G124" s="107" t="str">
        <f>IF(NEW!BH188=LOADER!$I$123,LOADER!$H$123,IF(NEW!BH188=LOADER!$I$124,LOADER!$H$124,IF(NEW!BH188=LOADER!$I$125,LOADER!$H$125,IF(NEW!BH188=LOADER!$I$126,LOADER!$H$126,IF(NEW!BH188=LOADER!$I$127,LOADER!$H$127,IF(NEW!BH188=LOADER!$I$128,LOADER!$H$128,IF(NEW!BH188=LOADER!$I$129,LOADER!$H$129,IF(NEW!BH188=LOADER!$I$130,LOADER!$H$130,IF(NEW!BH188=LOADER!$I$131,LOADER!$H$131,"0")))))))))</f>
        <v>0</v>
      </c>
      <c r="H124" s="107"/>
      <c r="I124" s="108" t="s">
        <v>2238</v>
      </c>
    </row>
    <row r="125" spans="1:9" x14ac:dyDescent="0.35">
      <c r="A125" s="353" t="str">
        <f>IF(ISBLANK(NEW!G189),"",NEW!G189)</f>
        <v/>
      </c>
      <c r="B125" s="354"/>
      <c r="C125" s="106" t="str">
        <f>IF(ISBLANK(NEW!H189),"",NEW!H189)</f>
        <v/>
      </c>
      <c r="D125" s="106" t="str">
        <f>IF(ISBLANK(NEW!I189),"",NEW!I189)</f>
        <v/>
      </c>
      <c r="E125" s="106" t="str">
        <f>IF(ISBLANK(NEW!J189),"",NEW!J189)</f>
        <v/>
      </c>
      <c r="F125" s="107" t="str">
        <f>IF(NEW!BH189=LOADER!$I$123,"YES","NO")</f>
        <v>NO</v>
      </c>
      <c r="G125" s="107" t="str">
        <f>IF(NEW!BH189=LOADER!$I$123,LOADER!$H$123,IF(NEW!BH189=LOADER!$I$124,LOADER!$H$124,IF(NEW!BH189=LOADER!$I$125,LOADER!$H$125,IF(NEW!BH189=LOADER!$I$126,LOADER!$H$126,IF(NEW!BH189=LOADER!$I$127,LOADER!$H$127,IF(NEW!BH189=LOADER!$I$128,LOADER!$H$128,IF(NEW!BH189=LOADER!$I$129,LOADER!$H$129,IF(NEW!BH189=LOADER!$I$130,LOADER!$H$130,IF(NEW!BH189=LOADER!$I$131,LOADER!$H$131,"0")))))))))</f>
        <v>0</v>
      </c>
      <c r="H125" s="107"/>
      <c r="I125" s="108" t="s">
        <v>2238</v>
      </c>
    </row>
    <row r="126" spans="1:9" x14ac:dyDescent="0.35">
      <c r="A126" s="353" t="str">
        <f>IF(ISBLANK(NEW!G190),"",NEW!G190)</f>
        <v/>
      </c>
      <c r="B126" s="354"/>
      <c r="C126" s="106" t="str">
        <f>IF(ISBLANK(NEW!H190),"",NEW!H190)</f>
        <v/>
      </c>
      <c r="D126" s="106" t="str">
        <f>IF(ISBLANK(NEW!I190),"",NEW!I190)</f>
        <v/>
      </c>
      <c r="E126" s="106" t="str">
        <f>IF(ISBLANK(NEW!J190),"",NEW!J190)</f>
        <v/>
      </c>
      <c r="F126" s="107" t="str">
        <f>IF(NEW!BH190=LOADER!$I$123,"YES","NO")</f>
        <v>NO</v>
      </c>
      <c r="G126" s="107" t="str">
        <f>IF(NEW!BH190=LOADER!$I$123,LOADER!$H$123,IF(NEW!BH190=LOADER!$I$124,LOADER!$H$124,IF(NEW!BH190=LOADER!$I$125,LOADER!$H$125,IF(NEW!BH190=LOADER!$I$126,LOADER!$H$126,IF(NEW!BH190=LOADER!$I$127,LOADER!$H$127,IF(NEW!BH190=LOADER!$I$128,LOADER!$H$128,IF(NEW!BH190=LOADER!$I$129,LOADER!$H$129,IF(NEW!BH190=LOADER!$I$130,LOADER!$H$130,IF(NEW!BH190=LOADER!$I$131,LOADER!$H$131,"0")))))))))</f>
        <v>0</v>
      </c>
      <c r="H126" s="107"/>
      <c r="I126" s="108" t="s">
        <v>2238</v>
      </c>
    </row>
    <row r="127" spans="1:9" x14ac:dyDescent="0.35">
      <c r="A127" s="353" t="str">
        <f>IF(ISBLANK(NEW!G191),"",NEW!G191)</f>
        <v/>
      </c>
      <c r="B127" s="354"/>
      <c r="C127" s="106" t="str">
        <f>IF(ISBLANK(NEW!H191),"",NEW!H191)</f>
        <v/>
      </c>
      <c r="D127" s="106" t="str">
        <f>IF(ISBLANK(NEW!I191),"",NEW!I191)</f>
        <v/>
      </c>
      <c r="E127" s="106" t="str">
        <f>IF(ISBLANK(NEW!J191),"",NEW!J191)</f>
        <v/>
      </c>
      <c r="F127" s="107" t="str">
        <f>IF(NEW!BH191=LOADER!$I$123,"YES","NO")</f>
        <v>NO</v>
      </c>
      <c r="G127" s="107" t="str">
        <f>IF(NEW!BH191=LOADER!$I$123,LOADER!$H$123,IF(NEW!BH191=LOADER!$I$124,LOADER!$H$124,IF(NEW!BH191=LOADER!$I$125,LOADER!$H$125,IF(NEW!BH191=LOADER!$I$126,LOADER!$H$126,IF(NEW!BH191=LOADER!$I$127,LOADER!$H$127,IF(NEW!BH191=LOADER!$I$128,LOADER!$H$128,IF(NEW!BH191=LOADER!$I$129,LOADER!$H$129,IF(NEW!BH191=LOADER!$I$130,LOADER!$H$130,IF(NEW!BH191=LOADER!$I$131,LOADER!$H$131,"0")))))))))</f>
        <v>0</v>
      </c>
      <c r="H127" s="107"/>
      <c r="I127" s="108" t="s">
        <v>2238</v>
      </c>
    </row>
    <row r="128" spans="1:9" x14ac:dyDescent="0.35">
      <c r="A128" s="353" t="str">
        <f>IF(ISBLANK(NEW!G192),"",NEW!G192)</f>
        <v/>
      </c>
      <c r="B128" s="354"/>
      <c r="C128" s="106" t="str">
        <f>IF(ISBLANK(NEW!H192),"",NEW!H192)</f>
        <v/>
      </c>
      <c r="D128" s="106" t="str">
        <f>IF(ISBLANK(NEW!I192),"",NEW!I192)</f>
        <v/>
      </c>
      <c r="E128" s="106" t="str">
        <f>IF(ISBLANK(NEW!J192),"",NEW!J192)</f>
        <v/>
      </c>
      <c r="F128" s="107" t="str">
        <f>IF(NEW!BH192=LOADER!$I$123,"YES","NO")</f>
        <v>NO</v>
      </c>
      <c r="G128" s="107" t="str">
        <f>IF(NEW!BH192=LOADER!$I$123,LOADER!$H$123,IF(NEW!BH192=LOADER!$I$124,LOADER!$H$124,IF(NEW!BH192=LOADER!$I$125,LOADER!$H$125,IF(NEW!BH192=LOADER!$I$126,LOADER!$H$126,IF(NEW!BH192=LOADER!$I$127,LOADER!$H$127,IF(NEW!BH192=LOADER!$I$128,LOADER!$H$128,IF(NEW!BH192=LOADER!$I$129,LOADER!$H$129,IF(NEW!BH192=LOADER!$I$130,LOADER!$H$130,IF(NEW!BH192=LOADER!$I$131,LOADER!$H$131,"0")))))))))</f>
        <v>0</v>
      </c>
      <c r="H128" s="107"/>
      <c r="I128" s="108" t="s">
        <v>2238</v>
      </c>
    </row>
    <row r="129" spans="1:9" x14ac:dyDescent="0.35">
      <c r="A129" s="353" t="str">
        <f>IF(ISBLANK(NEW!G193),"",NEW!G193)</f>
        <v/>
      </c>
      <c r="B129" s="354"/>
      <c r="C129" s="106" t="str">
        <f>IF(ISBLANK(NEW!H193),"",NEW!H193)</f>
        <v/>
      </c>
      <c r="D129" s="106" t="str">
        <f>IF(ISBLANK(NEW!I193),"",NEW!I193)</f>
        <v/>
      </c>
      <c r="E129" s="106" t="str">
        <f>IF(ISBLANK(NEW!J193),"",NEW!J193)</f>
        <v/>
      </c>
      <c r="F129" s="107" t="str">
        <f>IF(NEW!BH193=LOADER!$I$123,"YES","NO")</f>
        <v>NO</v>
      </c>
      <c r="G129" s="107" t="str">
        <f>IF(NEW!BH193=LOADER!$I$123,LOADER!$H$123,IF(NEW!BH193=LOADER!$I$124,LOADER!$H$124,IF(NEW!BH193=LOADER!$I$125,LOADER!$H$125,IF(NEW!BH193=LOADER!$I$126,LOADER!$H$126,IF(NEW!BH193=LOADER!$I$127,LOADER!$H$127,IF(NEW!BH193=LOADER!$I$128,LOADER!$H$128,IF(NEW!BH193=LOADER!$I$129,LOADER!$H$129,IF(NEW!BH193=LOADER!$I$130,LOADER!$H$130,IF(NEW!BH193=LOADER!$I$131,LOADER!$H$131,"0")))))))))</f>
        <v>0</v>
      </c>
      <c r="H129" s="107"/>
      <c r="I129" s="108" t="s">
        <v>2238</v>
      </c>
    </row>
    <row r="130" spans="1:9" x14ac:dyDescent="0.35">
      <c r="A130" s="353" t="str">
        <f>IF(ISBLANK(NEW!G194),"",NEW!G194)</f>
        <v/>
      </c>
      <c r="B130" s="354"/>
      <c r="C130" s="106" t="str">
        <f>IF(ISBLANK(NEW!H194),"",NEW!H194)</f>
        <v/>
      </c>
      <c r="D130" s="106" t="str">
        <f>IF(ISBLANK(NEW!I194),"",NEW!I194)</f>
        <v/>
      </c>
      <c r="E130" s="106" t="str">
        <f>IF(ISBLANK(NEW!J194),"",NEW!J194)</f>
        <v/>
      </c>
      <c r="F130" s="107" t="str">
        <f>IF(NEW!BH194=LOADER!$I$123,"YES","NO")</f>
        <v>NO</v>
      </c>
      <c r="G130" s="107" t="str">
        <f>IF(NEW!BH194=LOADER!$I$123,LOADER!$H$123,IF(NEW!BH194=LOADER!$I$124,LOADER!$H$124,IF(NEW!BH194=LOADER!$I$125,LOADER!$H$125,IF(NEW!BH194=LOADER!$I$126,LOADER!$H$126,IF(NEW!BH194=LOADER!$I$127,LOADER!$H$127,IF(NEW!BH194=LOADER!$I$128,LOADER!$H$128,IF(NEW!BH194=LOADER!$I$129,LOADER!$H$129,IF(NEW!BH194=LOADER!$I$130,LOADER!$H$130,IF(NEW!BH194=LOADER!$I$131,LOADER!$H$131,"0")))))))))</f>
        <v>0</v>
      </c>
      <c r="H130" s="107"/>
      <c r="I130" s="108" t="s">
        <v>2238</v>
      </c>
    </row>
    <row r="131" spans="1:9" x14ac:dyDescent="0.35">
      <c r="A131" s="353" t="str">
        <f>IF(ISBLANK(NEW!G195),"",NEW!G195)</f>
        <v/>
      </c>
      <c r="B131" s="354"/>
      <c r="C131" s="106" t="str">
        <f>IF(ISBLANK(NEW!H195),"",NEW!H195)</f>
        <v/>
      </c>
      <c r="D131" s="106" t="str">
        <f>IF(ISBLANK(NEW!I195),"",NEW!I195)</f>
        <v/>
      </c>
      <c r="E131" s="106" t="str">
        <f>IF(ISBLANK(NEW!J195),"",NEW!J195)</f>
        <v/>
      </c>
      <c r="F131" s="107" t="str">
        <f>IF(NEW!BH195=LOADER!$I$123,"YES","NO")</f>
        <v>NO</v>
      </c>
      <c r="G131" s="107" t="str">
        <f>IF(NEW!BH195=LOADER!$I$123,LOADER!$H$123,IF(NEW!BH195=LOADER!$I$124,LOADER!$H$124,IF(NEW!BH195=LOADER!$I$125,LOADER!$H$125,IF(NEW!BH195=LOADER!$I$126,LOADER!$H$126,IF(NEW!BH195=LOADER!$I$127,LOADER!$H$127,IF(NEW!BH195=LOADER!$I$128,LOADER!$H$128,IF(NEW!BH195=LOADER!$I$129,LOADER!$H$129,IF(NEW!BH195=LOADER!$I$130,LOADER!$H$130,IF(NEW!BH195=LOADER!$I$131,LOADER!$H$131,"0")))))))))</f>
        <v>0</v>
      </c>
      <c r="H131" s="107"/>
      <c r="I131" s="108" t="s">
        <v>2238</v>
      </c>
    </row>
    <row r="132" spans="1:9" x14ac:dyDescent="0.35">
      <c r="A132" s="353" t="str">
        <f>IF(ISBLANK(NEW!G196),"",NEW!G196)</f>
        <v/>
      </c>
      <c r="B132" s="354"/>
      <c r="C132" s="106" t="str">
        <f>IF(ISBLANK(NEW!H196),"",NEW!H196)</f>
        <v/>
      </c>
      <c r="D132" s="106" t="str">
        <f>IF(ISBLANK(NEW!I196),"",NEW!I196)</f>
        <v/>
      </c>
      <c r="E132" s="106" t="str">
        <f>IF(ISBLANK(NEW!J196),"",NEW!J196)</f>
        <v/>
      </c>
      <c r="F132" s="107" t="str">
        <f>IF(NEW!BH196=LOADER!$I$123,"YES","NO")</f>
        <v>NO</v>
      </c>
      <c r="G132" s="107" t="str">
        <f>IF(NEW!BH196=LOADER!$I$123,LOADER!$H$123,IF(NEW!BH196=LOADER!$I$124,LOADER!$H$124,IF(NEW!BH196=LOADER!$I$125,LOADER!$H$125,IF(NEW!BH196=LOADER!$I$126,LOADER!$H$126,IF(NEW!BH196=LOADER!$I$127,LOADER!$H$127,IF(NEW!BH196=LOADER!$I$128,LOADER!$H$128,IF(NEW!BH196=LOADER!$I$129,LOADER!$H$129,IF(NEW!BH196=LOADER!$I$130,LOADER!$H$130,IF(NEW!BH196=LOADER!$I$131,LOADER!$H$131,"0")))))))))</f>
        <v>0</v>
      </c>
      <c r="H132" s="107"/>
      <c r="I132" s="108" t="s">
        <v>2238</v>
      </c>
    </row>
    <row r="133" spans="1:9" x14ac:dyDescent="0.35">
      <c r="A133" s="353" t="str">
        <f>IF(ISBLANK(NEW!G197),"",NEW!G197)</f>
        <v/>
      </c>
      <c r="B133" s="354"/>
      <c r="C133" s="106" t="str">
        <f>IF(ISBLANK(NEW!H197),"",NEW!H197)</f>
        <v/>
      </c>
      <c r="D133" s="106" t="str">
        <f>IF(ISBLANK(NEW!I197),"",NEW!I197)</f>
        <v/>
      </c>
      <c r="E133" s="106" t="str">
        <f>IF(ISBLANK(NEW!J197),"",NEW!J197)</f>
        <v/>
      </c>
      <c r="F133" s="107" t="str">
        <f>IF(NEW!BH197=LOADER!$I$123,"YES","NO")</f>
        <v>NO</v>
      </c>
      <c r="G133" s="107" t="str">
        <f>IF(NEW!BH197=LOADER!$I$123,LOADER!$H$123,IF(NEW!BH197=LOADER!$I$124,LOADER!$H$124,IF(NEW!BH197=LOADER!$I$125,LOADER!$H$125,IF(NEW!BH197=LOADER!$I$126,LOADER!$H$126,IF(NEW!BH197=LOADER!$I$127,LOADER!$H$127,IF(NEW!BH197=LOADER!$I$128,LOADER!$H$128,IF(NEW!BH197=LOADER!$I$129,LOADER!$H$129,IF(NEW!BH197=LOADER!$I$130,LOADER!$H$130,IF(NEW!BH197=LOADER!$I$131,LOADER!$H$131,"0")))))))))</f>
        <v>0</v>
      </c>
      <c r="H133" s="107"/>
      <c r="I133" s="108" t="s">
        <v>2238</v>
      </c>
    </row>
    <row r="134" spans="1:9" x14ac:dyDescent="0.35">
      <c r="A134" s="353" t="str">
        <f>IF(ISBLANK(NEW!G198),"",NEW!G198)</f>
        <v/>
      </c>
      <c r="B134" s="354"/>
      <c r="C134" s="106" t="str">
        <f>IF(ISBLANK(NEW!H198),"",NEW!H198)</f>
        <v/>
      </c>
      <c r="D134" s="106" t="str">
        <f>IF(ISBLANK(NEW!I198),"",NEW!I198)</f>
        <v/>
      </c>
      <c r="E134" s="106" t="str">
        <f>IF(ISBLANK(NEW!J198),"",NEW!J198)</f>
        <v/>
      </c>
      <c r="F134" s="107" t="str">
        <f>IF(NEW!BH198=LOADER!$I$123,"YES","NO")</f>
        <v>NO</v>
      </c>
      <c r="G134" s="107" t="str">
        <f>IF(NEW!BH198=LOADER!$I$123,LOADER!$H$123,IF(NEW!BH198=LOADER!$I$124,LOADER!$H$124,IF(NEW!BH198=LOADER!$I$125,LOADER!$H$125,IF(NEW!BH198=LOADER!$I$126,LOADER!$H$126,IF(NEW!BH198=LOADER!$I$127,LOADER!$H$127,IF(NEW!BH198=LOADER!$I$128,LOADER!$H$128,IF(NEW!BH198=LOADER!$I$129,LOADER!$H$129,IF(NEW!BH198=LOADER!$I$130,LOADER!$H$130,IF(NEW!BH198=LOADER!$I$131,LOADER!$H$131,"0")))))))))</f>
        <v>0</v>
      </c>
      <c r="H134" s="107"/>
      <c r="I134" s="108" t="s">
        <v>2238</v>
      </c>
    </row>
    <row r="135" spans="1:9" x14ac:dyDescent="0.35">
      <c r="A135" s="353" t="str">
        <f>IF(ISBLANK(NEW!G199),"",NEW!G199)</f>
        <v/>
      </c>
      <c r="B135" s="354"/>
      <c r="C135" s="106" t="str">
        <f>IF(ISBLANK(NEW!H199),"",NEW!H199)</f>
        <v/>
      </c>
      <c r="D135" s="106" t="str">
        <f>IF(ISBLANK(NEW!I199),"",NEW!I199)</f>
        <v/>
      </c>
      <c r="E135" s="106" t="str">
        <f>IF(ISBLANK(NEW!J199),"",NEW!J199)</f>
        <v/>
      </c>
      <c r="F135" s="107" t="str">
        <f>IF(NEW!BH199=LOADER!$I$123,"YES","NO")</f>
        <v>NO</v>
      </c>
      <c r="G135" s="107" t="str">
        <f>IF(NEW!BH199=LOADER!$I$123,LOADER!$H$123,IF(NEW!BH199=LOADER!$I$124,LOADER!$H$124,IF(NEW!BH199=LOADER!$I$125,LOADER!$H$125,IF(NEW!BH199=LOADER!$I$126,LOADER!$H$126,IF(NEW!BH199=LOADER!$I$127,LOADER!$H$127,IF(NEW!BH199=LOADER!$I$128,LOADER!$H$128,IF(NEW!BH199=LOADER!$I$129,LOADER!$H$129,IF(NEW!BH199=LOADER!$I$130,LOADER!$H$130,IF(NEW!BH199=LOADER!$I$131,LOADER!$H$131,"0")))))))))</f>
        <v>0</v>
      </c>
      <c r="H135" s="107"/>
      <c r="I135" s="108" t="s">
        <v>2238</v>
      </c>
    </row>
    <row r="136" spans="1:9" x14ac:dyDescent="0.35">
      <c r="A136" s="353" t="str">
        <f>IF(ISBLANK(NEW!G200),"",NEW!G200)</f>
        <v/>
      </c>
      <c r="B136" s="354"/>
      <c r="C136" s="106" t="str">
        <f>IF(ISBLANK(NEW!H200),"",NEW!H200)</f>
        <v/>
      </c>
      <c r="D136" s="106" t="str">
        <f>IF(ISBLANK(NEW!I200),"",NEW!I200)</f>
        <v/>
      </c>
      <c r="E136" s="106" t="str">
        <f>IF(ISBLANK(NEW!J200),"",NEW!J200)</f>
        <v/>
      </c>
      <c r="F136" s="107" t="str">
        <f>IF(NEW!BH200=LOADER!$I$123,"YES","NO")</f>
        <v>NO</v>
      </c>
      <c r="G136" s="107" t="str">
        <f>IF(NEW!BH200=LOADER!$I$123,LOADER!$H$123,IF(NEW!BH200=LOADER!$I$124,LOADER!$H$124,IF(NEW!BH200=LOADER!$I$125,LOADER!$H$125,IF(NEW!BH200=LOADER!$I$126,LOADER!$H$126,IF(NEW!BH200=LOADER!$I$127,LOADER!$H$127,IF(NEW!BH200=LOADER!$I$128,LOADER!$H$128,IF(NEW!BH200=LOADER!$I$129,LOADER!$H$129,IF(NEW!BH200=LOADER!$I$130,LOADER!$H$130,IF(NEW!BH200=LOADER!$I$131,LOADER!$H$131,"0")))))))))</f>
        <v>0</v>
      </c>
      <c r="H136" s="107"/>
      <c r="I136" s="108" t="s">
        <v>2238</v>
      </c>
    </row>
    <row r="137" spans="1:9" x14ac:dyDescent="0.35">
      <c r="A137" s="353" t="str">
        <f>IF(ISBLANK(NEW!G201),"",NEW!G201)</f>
        <v/>
      </c>
      <c r="B137" s="354"/>
      <c r="C137" s="106" t="str">
        <f>IF(ISBLANK(NEW!H201),"",NEW!H201)</f>
        <v/>
      </c>
      <c r="D137" s="106" t="str">
        <f>IF(ISBLANK(NEW!I201),"",NEW!I201)</f>
        <v/>
      </c>
      <c r="E137" s="106" t="str">
        <f>IF(ISBLANK(NEW!J201),"",NEW!J201)</f>
        <v/>
      </c>
      <c r="F137" s="107" t="str">
        <f>IF(NEW!BH201=LOADER!$I$123,"YES","NO")</f>
        <v>NO</v>
      </c>
      <c r="G137" s="107" t="str">
        <f>IF(NEW!BH201=LOADER!$I$123,LOADER!$H$123,IF(NEW!BH201=LOADER!$I$124,LOADER!$H$124,IF(NEW!BH201=LOADER!$I$125,LOADER!$H$125,IF(NEW!BH201=LOADER!$I$126,LOADER!$H$126,IF(NEW!BH201=LOADER!$I$127,LOADER!$H$127,IF(NEW!BH201=LOADER!$I$128,LOADER!$H$128,IF(NEW!BH201=LOADER!$I$129,LOADER!$H$129,IF(NEW!BH201=LOADER!$I$130,LOADER!$H$130,IF(NEW!BH201=LOADER!$I$131,LOADER!$H$131,"0")))))))))</f>
        <v>0</v>
      </c>
      <c r="H137" s="107"/>
      <c r="I137" s="108" t="s">
        <v>2238</v>
      </c>
    </row>
    <row r="138" spans="1:9" x14ac:dyDescent="0.35">
      <c r="A138" s="353" t="str">
        <f>IF(ISBLANK(NEW!G202),"",NEW!G202)</f>
        <v/>
      </c>
      <c r="B138" s="354"/>
      <c r="C138" s="106" t="str">
        <f>IF(ISBLANK(NEW!H202),"",NEW!H202)</f>
        <v/>
      </c>
      <c r="D138" s="106" t="str">
        <f>IF(ISBLANK(NEW!I202),"",NEW!I202)</f>
        <v/>
      </c>
      <c r="E138" s="106" t="str">
        <f>IF(ISBLANK(NEW!J202),"",NEW!J202)</f>
        <v/>
      </c>
      <c r="F138" s="107" t="str">
        <f>IF(NEW!BH202=LOADER!$I$123,"YES","NO")</f>
        <v>NO</v>
      </c>
      <c r="G138" s="107" t="str">
        <f>IF(NEW!BH202=LOADER!$I$123,LOADER!$H$123,IF(NEW!BH202=LOADER!$I$124,LOADER!$H$124,IF(NEW!BH202=LOADER!$I$125,LOADER!$H$125,IF(NEW!BH202=LOADER!$I$126,LOADER!$H$126,IF(NEW!BH202=LOADER!$I$127,LOADER!$H$127,IF(NEW!BH202=LOADER!$I$128,LOADER!$H$128,IF(NEW!BH202=LOADER!$I$129,LOADER!$H$129,IF(NEW!BH202=LOADER!$I$130,LOADER!$H$130,IF(NEW!BH202=LOADER!$I$131,LOADER!$H$131,"0")))))))))</f>
        <v>0</v>
      </c>
      <c r="H138" s="107"/>
      <c r="I138" s="108" t="s">
        <v>2238</v>
      </c>
    </row>
    <row r="139" spans="1:9" x14ac:dyDescent="0.35">
      <c r="A139" s="353" t="str">
        <f>IF(ISBLANK(NEW!G203),"",NEW!G203)</f>
        <v/>
      </c>
      <c r="B139" s="354"/>
      <c r="C139" s="106" t="str">
        <f>IF(ISBLANK(NEW!H203),"",NEW!H203)</f>
        <v/>
      </c>
      <c r="D139" s="106" t="str">
        <f>IF(ISBLANK(NEW!I203),"",NEW!I203)</f>
        <v/>
      </c>
      <c r="E139" s="106" t="str">
        <f>IF(ISBLANK(NEW!J203),"",NEW!J203)</f>
        <v/>
      </c>
      <c r="F139" s="107" t="str">
        <f>IF(NEW!BH203=LOADER!$I$123,"YES","NO")</f>
        <v>NO</v>
      </c>
      <c r="G139" s="107" t="str">
        <f>IF(NEW!BH203=LOADER!$I$123,LOADER!$H$123,IF(NEW!BH203=LOADER!$I$124,LOADER!$H$124,IF(NEW!BH203=LOADER!$I$125,LOADER!$H$125,IF(NEW!BH203=LOADER!$I$126,LOADER!$H$126,IF(NEW!BH203=LOADER!$I$127,LOADER!$H$127,IF(NEW!BH203=LOADER!$I$128,LOADER!$H$128,IF(NEW!BH203=LOADER!$I$129,LOADER!$H$129,IF(NEW!BH203=LOADER!$I$130,LOADER!$H$130,IF(NEW!BH203=LOADER!$I$131,LOADER!$H$131,"0")))))))))</f>
        <v>0</v>
      </c>
      <c r="H139" s="107"/>
      <c r="I139" s="108" t="s">
        <v>2238</v>
      </c>
    </row>
    <row r="140" spans="1:9" x14ac:dyDescent="0.35">
      <c r="A140" s="353" t="str">
        <f>IF(ISBLANK(NEW!G204),"",NEW!G204)</f>
        <v/>
      </c>
      <c r="B140" s="354"/>
      <c r="C140" s="106" t="str">
        <f>IF(ISBLANK(NEW!H204),"",NEW!H204)</f>
        <v/>
      </c>
      <c r="D140" s="106" t="str">
        <f>IF(ISBLANK(NEW!I204),"",NEW!I204)</f>
        <v/>
      </c>
      <c r="E140" s="106" t="str">
        <f>IF(ISBLANK(NEW!J204),"",NEW!J204)</f>
        <v/>
      </c>
      <c r="F140" s="107" t="str">
        <f>IF(NEW!BH204=LOADER!$I$123,"YES","NO")</f>
        <v>NO</v>
      </c>
      <c r="G140" s="107" t="str">
        <f>IF(NEW!BH204=LOADER!$I$123,LOADER!$H$123,IF(NEW!BH204=LOADER!$I$124,LOADER!$H$124,IF(NEW!BH204=LOADER!$I$125,LOADER!$H$125,IF(NEW!BH204=LOADER!$I$126,LOADER!$H$126,IF(NEW!BH204=LOADER!$I$127,LOADER!$H$127,IF(NEW!BH204=LOADER!$I$128,LOADER!$H$128,IF(NEW!BH204=LOADER!$I$129,LOADER!$H$129,IF(NEW!BH204=LOADER!$I$130,LOADER!$H$130,IF(NEW!BH204=LOADER!$I$131,LOADER!$H$131,"0")))))))))</f>
        <v>0</v>
      </c>
      <c r="H140" s="107"/>
      <c r="I140" s="108" t="s">
        <v>2238</v>
      </c>
    </row>
    <row r="141" spans="1:9" x14ac:dyDescent="0.35">
      <c r="A141" s="353" t="str">
        <f>IF(ISBLANK(NEW!G205),"",NEW!G205)</f>
        <v/>
      </c>
      <c r="B141" s="354"/>
      <c r="C141" s="106" t="str">
        <f>IF(ISBLANK(NEW!H205),"",NEW!H205)</f>
        <v/>
      </c>
      <c r="D141" s="106" t="str">
        <f>IF(ISBLANK(NEW!I205),"",NEW!I205)</f>
        <v/>
      </c>
      <c r="E141" s="106" t="str">
        <f>IF(ISBLANK(NEW!J205),"",NEW!J205)</f>
        <v/>
      </c>
      <c r="F141" s="107" t="str">
        <f>IF(NEW!BH205=LOADER!$I$123,"YES","NO")</f>
        <v>NO</v>
      </c>
      <c r="G141" s="107" t="str">
        <f>IF(NEW!BH205=LOADER!$I$123,LOADER!$H$123,IF(NEW!BH205=LOADER!$I$124,LOADER!$H$124,IF(NEW!BH205=LOADER!$I$125,LOADER!$H$125,IF(NEW!BH205=LOADER!$I$126,LOADER!$H$126,IF(NEW!BH205=LOADER!$I$127,LOADER!$H$127,IF(NEW!BH205=LOADER!$I$128,LOADER!$H$128,IF(NEW!BH205=LOADER!$I$129,LOADER!$H$129,IF(NEW!BH205=LOADER!$I$130,LOADER!$H$130,IF(NEW!BH205=LOADER!$I$131,LOADER!$H$131,"0")))))))))</f>
        <v>0</v>
      </c>
      <c r="H141" s="107"/>
      <c r="I141" s="108" t="s">
        <v>2238</v>
      </c>
    </row>
    <row r="142" spans="1:9" x14ac:dyDescent="0.35">
      <c r="A142" s="353" t="str">
        <f>IF(ISBLANK(NEW!G206),"",NEW!G206)</f>
        <v/>
      </c>
      <c r="B142" s="354"/>
      <c r="C142" s="106" t="str">
        <f>IF(ISBLANK(NEW!H206),"",NEW!H206)</f>
        <v/>
      </c>
      <c r="D142" s="106" t="str">
        <f>IF(ISBLANK(NEW!I206),"",NEW!I206)</f>
        <v/>
      </c>
      <c r="E142" s="106" t="str">
        <f>IF(ISBLANK(NEW!J206),"",NEW!J206)</f>
        <v/>
      </c>
      <c r="F142" s="107" t="str">
        <f>IF(NEW!BH206=LOADER!$I$123,"YES","NO")</f>
        <v>NO</v>
      </c>
      <c r="G142" s="107" t="str">
        <f>IF(NEW!BH206=LOADER!$I$123,LOADER!$H$123,IF(NEW!BH206=LOADER!$I$124,LOADER!$H$124,IF(NEW!BH206=LOADER!$I$125,LOADER!$H$125,IF(NEW!BH206=LOADER!$I$126,LOADER!$H$126,IF(NEW!BH206=LOADER!$I$127,LOADER!$H$127,IF(NEW!BH206=LOADER!$I$128,LOADER!$H$128,IF(NEW!BH206=LOADER!$I$129,LOADER!$H$129,IF(NEW!BH206=LOADER!$I$130,LOADER!$H$130,IF(NEW!BH206=LOADER!$I$131,LOADER!$H$131,"0")))))))))</f>
        <v>0</v>
      </c>
      <c r="H142" s="107"/>
      <c r="I142" s="108" t="s">
        <v>2238</v>
      </c>
    </row>
    <row r="143" spans="1:9" x14ac:dyDescent="0.35">
      <c r="A143" s="353" t="str">
        <f>IF(ISBLANK(NEW!G207),"",NEW!G207)</f>
        <v/>
      </c>
      <c r="B143" s="354"/>
      <c r="C143" s="106" t="str">
        <f>IF(ISBLANK(NEW!H207),"",NEW!H207)</f>
        <v/>
      </c>
      <c r="D143" s="106" t="str">
        <f>IF(ISBLANK(NEW!I207),"",NEW!I207)</f>
        <v/>
      </c>
      <c r="E143" s="106" t="str">
        <f>IF(ISBLANK(NEW!J207),"",NEW!J207)</f>
        <v/>
      </c>
      <c r="F143" s="107" t="str">
        <f>IF(NEW!BH207=LOADER!$I$123,"YES","NO")</f>
        <v>NO</v>
      </c>
      <c r="G143" s="107" t="str">
        <f>IF(NEW!BH207=LOADER!$I$123,LOADER!$H$123,IF(NEW!BH207=LOADER!$I$124,LOADER!$H$124,IF(NEW!BH207=LOADER!$I$125,LOADER!$H$125,IF(NEW!BH207=LOADER!$I$126,LOADER!$H$126,IF(NEW!BH207=LOADER!$I$127,LOADER!$H$127,IF(NEW!BH207=LOADER!$I$128,LOADER!$H$128,IF(NEW!BH207=LOADER!$I$129,LOADER!$H$129,IF(NEW!BH207=LOADER!$I$130,LOADER!$H$130,IF(NEW!BH207=LOADER!$I$131,LOADER!$H$131,"0")))))))))</f>
        <v>0</v>
      </c>
      <c r="H143" s="107"/>
      <c r="I143" s="108" t="s">
        <v>2238</v>
      </c>
    </row>
    <row r="144" spans="1:9" x14ac:dyDescent="0.35">
      <c r="A144" s="353" t="str">
        <f>IF(ISBLANK(NEW!G208),"",NEW!G208)</f>
        <v/>
      </c>
      <c r="B144" s="354"/>
      <c r="C144" s="106" t="str">
        <f>IF(ISBLANK(NEW!H208),"",NEW!H208)</f>
        <v/>
      </c>
      <c r="D144" s="106" t="str">
        <f>IF(ISBLANK(NEW!I208),"",NEW!I208)</f>
        <v/>
      </c>
      <c r="E144" s="106" t="str">
        <f>IF(ISBLANK(NEW!J208),"",NEW!J208)</f>
        <v/>
      </c>
      <c r="F144" s="107" t="str">
        <f>IF(NEW!BH208=LOADER!$I$123,"YES","NO")</f>
        <v>NO</v>
      </c>
      <c r="G144" s="107" t="str">
        <f>IF(NEW!BH208=LOADER!$I$123,LOADER!$H$123,IF(NEW!BH208=LOADER!$I$124,LOADER!$H$124,IF(NEW!BH208=LOADER!$I$125,LOADER!$H$125,IF(NEW!BH208=LOADER!$I$126,LOADER!$H$126,IF(NEW!BH208=LOADER!$I$127,LOADER!$H$127,IF(NEW!BH208=LOADER!$I$128,LOADER!$H$128,IF(NEW!BH208=LOADER!$I$129,LOADER!$H$129,IF(NEW!BH208=LOADER!$I$130,LOADER!$H$130,IF(NEW!BH208=LOADER!$I$131,LOADER!$H$131,"0")))))))))</f>
        <v>0</v>
      </c>
      <c r="H144" s="107"/>
      <c r="I144" s="108" t="s">
        <v>2238</v>
      </c>
    </row>
    <row r="145" spans="1:9" x14ac:dyDescent="0.35">
      <c r="A145" s="353" t="str">
        <f>IF(ISBLANK(NEW!G209),"",NEW!G209)</f>
        <v/>
      </c>
      <c r="B145" s="354"/>
      <c r="C145" s="106" t="str">
        <f>IF(ISBLANK(NEW!H209),"",NEW!H209)</f>
        <v/>
      </c>
      <c r="D145" s="106" t="str">
        <f>IF(ISBLANK(NEW!I209),"",NEW!I209)</f>
        <v/>
      </c>
      <c r="E145" s="106" t="str">
        <f>IF(ISBLANK(NEW!J209),"",NEW!J209)</f>
        <v/>
      </c>
      <c r="F145" s="107" t="str">
        <f>IF(NEW!BH209=LOADER!$I$123,"YES","NO")</f>
        <v>NO</v>
      </c>
      <c r="G145" s="107" t="str">
        <f>IF(NEW!BH209=LOADER!$I$123,LOADER!$H$123,IF(NEW!BH209=LOADER!$I$124,LOADER!$H$124,IF(NEW!BH209=LOADER!$I$125,LOADER!$H$125,IF(NEW!BH209=LOADER!$I$126,LOADER!$H$126,IF(NEW!BH209=LOADER!$I$127,LOADER!$H$127,IF(NEW!BH209=LOADER!$I$128,LOADER!$H$128,IF(NEW!BH209=LOADER!$I$129,LOADER!$H$129,IF(NEW!BH209=LOADER!$I$130,LOADER!$H$130,IF(NEW!BH209=LOADER!$I$131,LOADER!$H$131,"0")))))))))</f>
        <v>0</v>
      </c>
      <c r="H145" s="107"/>
      <c r="I145" s="108" t="s">
        <v>2238</v>
      </c>
    </row>
    <row r="146" spans="1:9" x14ac:dyDescent="0.35">
      <c r="A146" s="353" t="str">
        <f>IF(ISBLANK(NEW!G210),"",NEW!G210)</f>
        <v/>
      </c>
      <c r="B146" s="354"/>
      <c r="C146" s="106" t="str">
        <f>IF(ISBLANK(NEW!H210),"",NEW!H210)</f>
        <v/>
      </c>
      <c r="D146" s="106" t="str">
        <f>IF(ISBLANK(NEW!I210),"",NEW!I210)</f>
        <v/>
      </c>
      <c r="E146" s="106" t="str">
        <f>IF(ISBLANK(NEW!J210),"",NEW!J210)</f>
        <v/>
      </c>
      <c r="F146" s="107" t="str">
        <f>IF(NEW!BH210=LOADER!$I$123,"YES","NO")</f>
        <v>NO</v>
      </c>
      <c r="G146" s="107" t="str">
        <f>IF(NEW!BH210=LOADER!$I$123,LOADER!$H$123,IF(NEW!BH210=LOADER!$I$124,LOADER!$H$124,IF(NEW!BH210=LOADER!$I$125,LOADER!$H$125,IF(NEW!BH210=LOADER!$I$126,LOADER!$H$126,IF(NEW!BH210=LOADER!$I$127,LOADER!$H$127,IF(NEW!BH210=LOADER!$I$128,LOADER!$H$128,IF(NEW!BH210=LOADER!$I$129,LOADER!$H$129,IF(NEW!BH210=LOADER!$I$130,LOADER!$H$130,IF(NEW!BH210=LOADER!$I$131,LOADER!$H$131,"0")))))))))</f>
        <v>0</v>
      </c>
      <c r="H146" s="107"/>
      <c r="I146" s="108" t="s">
        <v>2238</v>
      </c>
    </row>
    <row r="147" spans="1:9" x14ac:dyDescent="0.35">
      <c r="A147" s="353" t="str">
        <f>IF(ISBLANK(NEW!G211),"",NEW!G211)</f>
        <v/>
      </c>
      <c r="B147" s="354"/>
      <c r="C147" s="106" t="str">
        <f>IF(ISBLANK(NEW!H211),"",NEW!H211)</f>
        <v/>
      </c>
      <c r="D147" s="106" t="str">
        <f>IF(ISBLANK(NEW!I211),"",NEW!I211)</f>
        <v/>
      </c>
      <c r="E147" s="106" t="str">
        <f>IF(ISBLANK(NEW!J211),"",NEW!J211)</f>
        <v/>
      </c>
      <c r="F147" s="107" t="str">
        <f>IF(NEW!BH211=LOADER!$I$123,"YES","NO")</f>
        <v>NO</v>
      </c>
      <c r="G147" s="107" t="str">
        <f>IF(NEW!BH211=LOADER!$I$123,LOADER!$H$123,IF(NEW!BH211=LOADER!$I$124,LOADER!$H$124,IF(NEW!BH211=LOADER!$I$125,LOADER!$H$125,IF(NEW!BH211=LOADER!$I$126,LOADER!$H$126,IF(NEW!BH211=LOADER!$I$127,LOADER!$H$127,IF(NEW!BH211=LOADER!$I$128,LOADER!$H$128,IF(NEW!BH211=LOADER!$I$129,LOADER!$H$129,IF(NEW!BH211=LOADER!$I$130,LOADER!$H$130,IF(NEW!BH211=LOADER!$I$131,LOADER!$H$131,"0")))))))))</f>
        <v>0</v>
      </c>
      <c r="H147" s="107"/>
      <c r="I147" s="108" t="s">
        <v>2238</v>
      </c>
    </row>
    <row r="148" spans="1:9" x14ac:dyDescent="0.35">
      <c r="A148" s="353" t="str">
        <f>IF(ISBLANK(NEW!G212),"",NEW!G212)</f>
        <v/>
      </c>
      <c r="B148" s="354"/>
      <c r="C148" s="106" t="str">
        <f>IF(ISBLANK(NEW!H212),"",NEW!H212)</f>
        <v/>
      </c>
      <c r="D148" s="106" t="str">
        <f>IF(ISBLANK(NEW!I212),"",NEW!I212)</f>
        <v/>
      </c>
      <c r="E148" s="106" t="str">
        <f>IF(ISBLANK(NEW!J212),"",NEW!J212)</f>
        <v/>
      </c>
      <c r="F148" s="107" t="str">
        <f>IF(NEW!BH212=LOADER!$I$123,"YES","NO")</f>
        <v>NO</v>
      </c>
      <c r="G148" s="107" t="str">
        <f>IF(NEW!BH212=LOADER!$I$123,LOADER!$H$123,IF(NEW!BH212=LOADER!$I$124,LOADER!$H$124,IF(NEW!BH212=LOADER!$I$125,LOADER!$H$125,IF(NEW!BH212=LOADER!$I$126,LOADER!$H$126,IF(NEW!BH212=LOADER!$I$127,LOADER!$H$127,IF(NEW!BH212=LOADER!$I$128,LOADER!$H$128,IF(NEW!BH212=LOADER!$I$129,LOADER!$H$129,IF(NEW!BH212=LOADER!$I$130,LOADER!$H$130,IF(NEW!BH212=LOADER!$I$131,LOADER!$H$131,"0")))))))))</f>
        <v>0</v>
      </c>
      <c r="H148" s="107"/>
      <c r="I148" s="108" t="s">
        <v>2238</v>
      </c>
    </row>
    <row r="149" spans="1:9" x14ac:dyDescent="0.35">
      <c r="A149" s="353" t="str">
        <f>IF(ISBLANK(NEW!G213),"",NEW!G213)</f>
        <v/>
      </c>
      <c r="B149" s="354"/>
      <c r="C149" s="106" t="str">
        <f>IF(ISBLANK(NEW!H213),"",NEW!H213)</f>
        <v/>
      </c>
      <c r="D149" s="106" t="str">
        <f>IF(ISBLANK(NEW!I213),"",NEW!I213)</f>
        <v/>
      </c>
      <c r="E149" s="106" t="str">
        <f>IF(ISBLANK(NEW!J213),"",NEW!J213)</f>
        <v/>
      </c>
      <c r="F149" s="107" t="str">
        <f>IF(NEW!BH213=LOADER!$I$123,"YES","NO")</f>
        <v>NO</v>
      </c>
      <c r="G149" s="107" t="str">
        <f>IF(NEW!BH213=LOADER!$I$123,LOADER!$H$123,IF(NEW!BH213=LOADER!$I$124,LOADER!$H$124,IF(NEW!BH213=LOADER!$I$125,LOADER!$H$125,IF(NEW!BH213=LOADER!$I$126,LOADER!$H$126,IF(NEW!BH213=LOADER!$I$127,LOADER!$H$127,IF(NEW!BH213=LOADER!$I$128,LOADER!$H$128,IF(NEW!BH213=LOADER!$I$129,LOADER!$H$129,IF(NEW!BH213=LOADER!$I$130,LOADER!$H$130,IF(NEW!BH213=LOADER!$I$131,LOADER!$H$131,"0")))))))))</f>
        <v>0</v>
      </c>
      <c r="H149" s="107"/>
      <c r="I149" s="108" t="s">
        <v>2238</v>
      </c>
    </row>
    <row r="150" spans="1:9" x14ac:dyDescent="0.35">
      <c r="A150" s="353" t="str">
        <f>IF(ISBLANK(NEW!G214),"",NEW!G214)</f>
        <v/>
      </c>
      <c r="B150" s="354"/>
      <c r="C150" s="106" t="str">
        <f>IF(ISBLANK(NEW!H214),"",NEW!H214)</f>
        <v/>
      </c>
      <c r="D150" s="106" t="str">
        <f>IF(ISBLANK(NEW!I214),"",NEW!I214)</f>
        <v/>
      </c>
      <c r="E150" s="106" t="str">
        <f>IF(ISBLANK(NEW!J214),"",NEW!J214)</f>
        <v/>
      </c>
      <c r="F150" s="107" t="str">
        <f>IF(NEW!BH214=LOADER!$I$123,"YES","NO")</f>
        <v>NO</v>
      </c>
      <c r="G150" s="107" t="str">
        <f>IF(NEW!BH214=LOADER!$I$123,LOADER!$H$123,IF(NEW!BH214=LOADER!$I$124,LOADER!$H$124,IF(NEW!BH214=LOADER!$I$125,LOADER!$H$125,IF(NEW!BH214=LOADER!$I$126,LOADER!$H$126,IF(NEW!BH214=LOADER!$I$127,LOADER!$H$127,IF(NEW!BH214=LOADER!$I$128,LOADER!$H$128,IF(NEW!BH214=LOADER!$I$129,LOADER!$H$129,IF(NEW!BH214=LOADER!$I$130,LOADER!$H$130,IF(NEW!BH214=LOADER!$I$131,LOADER!$H$131,"0")))))))))</f>
        <v>0</v>
      </c>
      <c r="H150" s="107"/>
      <c r="I150" s="108" t="s">
        <v>2238</v>
      </c>
    </row>
    <row r="151" spans="1:9" x14ac:dyDescent="0.35">
      <c r="A151" s="353" t="str">
        <f>IF(ISBLANK(NEW!G215),"",NEW!G215)</f>
        <v/>
      </c>
      <c r="B151" s="354"/>
      <c r="C151" s="106" t="str">
        <f>IF(ISBLANK(NEW!H215),"",NEW!H215)</f>
        <v/>
      </c>
      <c r="D151" s="106" t="str">
        <f>IF(ISBLANK(NEW!I215),"",NEW!I215)</f>
        <v/>
      </c>
      <c r="E151" s="106" t="str">
        <f>IF(ISBLANK(NEW!J215),"",NEW!J215)</f>
        <v/>
      </c>
      <c r="F151" s="107" t="str">
        <f>IF(NEW!BH215=LOADER!$I$123,"YES","NO")</f>
        <v>NO</v>
      </c>
      <c r="G151" s="107" t="str">
        <f>IF(NEW!BH215=LOADER!$I$123,LOADER!$H$123,IF(NEW!BH215=LOADER!$I$124,LOADER!$H$124,IF(NEW!BH215=LOADER!$I$125,LOADER!$H$125,IF(NEW!BH215=LOADER!$I$126,LOADER!$H$126,IF(NEW!BH215=LOADER!$I$127,LOADER!$H$127,IF(NEW!BH215=LOADER!$I$128,LOADER!$H$128,IF(NEW!BH215=LOADER!$I$129,LOADER!$H$129,IF(NEW!BH215=LOADER!$I$130,LOADER!$H$130,IF(NEW!BH215=LOADER!$I$131,LOADER!$H$131,"0")))))))))</f>
        <v>0</v>
      </c>
      <c r="H151" s="107"/>
      <c r="I151" s="108" t="s">
        <v>2238</v>
      </c>
    </row>
    <row r="152" spans="1:9" x14ac:dyDescent="0.35">
      <c r="A152" s="353" t="str">
        <f>IF(ISBLANK(NEW!G216),"",NEW!G216)</f>
        <v/>
      </c>
      <c r="B152" s="354"/>
      <c r="C152" s="106" t="str">
        <f>IF(ISBLANK(NEW!H216),"",NEW!H216)</f>
        <v/>
      </c>
      <c r="D152" s="106" t="str">
        <f>IF(ISBLANK(NEW!I216),"",NEW!I216)</f>
        <v/>
      </c>
      <c r="E152" s="106" t="str">
        <f>IF(ISBLANK(NEW!J216),"",NEW!J216)</f>
        <v/>
      </c>
      <c r="F152" s="107" t="str">
        <f>IF(NEW!BH216=LOADER!$I$123,"YES","NO")</f>
        <v>NO</v>
      </c>
      <c r="G152" s="107" t="str">
        <f>IF(NEW!BH216=LOADER!$I$123,LOADER!$H$123,IF(NEW!BH216=LOADER!$I$124,LOADER!$H$124,IF(NEW!BH216=LOADER!$I$125,LOADER!$H$125,IF(NEW!BH216=LOADER!$I$126,LOADER!$H$126,IF(NEW!BH216=LOADER!$I$127,LOADER!$H$127,IF(NEW!BH216=LOADER!$I$128,LOADER!$H$128,IF(NEW!BH216=LOADER!$I$129,LOADER!$H$129,IF(NEW!BH216=LOADER!$I$130,LOADER!$H$130,IF(NEW!BH216=LOADER!$I$131,LOADER!$H$131,"0")))))))))</f>
        <v>0</v>
      </c>
      <c r="H152" s="107"/>
      <c r="I152" s="108" t="s">
        <v>2238</v>
      </c>
    </row>
    <row r="153" spans="1:9" x14ac:dyDescent="0.35">
      <c r="A153" s="353" t="str">
        <f>IF(ISBLANK(NEW!G217),"",NEW!G217)</f>
        <v/>
      </c>
      <c r="B153" s="354"/>
      <c r="C153" s="106" t="str">
        <f>IF(ISBLANK(NEW!H217),"",NEW!H217)</f>
        <v/>
      </c>
      <c r="D153" s="106" t="str">
        <f>IF(ISBLANK(NEW!I217),"",NEW!I217)</f>
        <v/>
      </c>
      <c r="E153" s="106" t="str">
        <f>IF(ISBLANK(NEW!J217),"",NEW!J217)</f>
        <v/>
      </c>
      <c r="F153" s="107" t="str">
        <f>IF(NEW!BH217=LOADER!$I$123,"YES","NO")</f>
        <v>NO</v>
      </c>
      <c r="G153" s="107" t="str">
        <f>IF(NEW!BH217=LOADER!$I$123,LOADER!$H$123,IF(NEW!BH217=LOADER!$I$124,LOADER!$H$124,IF(NEW!BH217=LOADER!$I$125,LOADER!$H$125,IF(NEW!BH217=LOADER!$I$126,LOADER!$H$126,IF(NEW!BH217=LOADER!$I$127,LOADER!$H$127,IF(NEW!BH217=LOADER!$I$128,LOADER!$H$128,IF(NEW!BH217=LOADER!$I$129,LOADER!$H$129,IF(NEW!BH217=LOADER!$I$130,LOADER!$H$130,IF(NEW!BH217=LOADER!$I$131,LOADER!$H$131,"0")))))))))</f>
        <v>0</v>
      </c>
      <c r="H153" s="107"/>
      <c r="I153" s="108" t="s">
        <v>2238</v>
      </c>
    </row>
    <row r="154" spans="1:9" x14ac:dyDescent="0.35">
      <c r="A154" s="353" t="str">
        <f>IF(ISBLANK(NEW!G218),"",NEW!G218)</f>
        <v/>
      </c>
      <c r="B154" s="354"/>
      <c r="C154" s="106" t="str">
        <f>IF(ISBLANK(NEW!H218),"",NEW!H218)</f>
        <v/>
      </c>
      <c r="D154" s="106" t="str">
        <f>IF(ISBLANK(NEW!I218),"",NEW!I218)</f>
        <v/>
      </c>
      <c r="E154" s="106" t="str">
        <f>IF(ISBLANK(NEW!J218),"",NEW!J218)</f>
        <v/>
      </c>
      <c r="F154" s="107" t="str">
        <f>IF(NEW!BH218=LOADER!$I$123,"YES","NO")</f>
        <v>NO</v>
      </c>
      <c r="G154" s="107" t="str">
        <f>IF(NEW!BH218=LOADER!$I$123,LOADER!$H$123,IF(NEW!BH218=LOADER!$I$124,LOADER!$H$124,IF(NEW!BH218=LOADER!$I$125,LOADER!$H$125,IF(NEW!BH218=LOADER!$I$126,LOADER!$H$126,IF(NEW!BH218=LOADER!$I$127,LOADER!$H$127,IF(NEW!BH218=LOADER!$I$128,LOADER!$H$128,IF(NEW!BH218=LOADER!$I$129,LOADER!$H$129,IF(NEW!BH218=LOADER!$I$130,LOADER!$H$130,IF(NEW!BH218=LOADER!$I$131,LOADER!$H$131,"0")))))))))</f>
        <v>0</v>
      </c>
      <c r="H154" s="107"/>
      <c r="I154" s="108" t="s">
        <v>2238</v>
      </c>
    </row>
    <row r="155" spans="1:9" x14ac:dyDescent="0.35">
      <c r="A155" s="353" t="str">
        <f>IF(ISBLANK(NEW!G219),"",NEW!G219)</f>
        <v/>
      </c>
      <c r="B155" s="354"/>
      <c r="C155" s="106" t="str">
        <f>IF(ISBLANK(NEW!H219),"",NEW!H219)</f>
        <v/>
      </c>
      <c r="D155" s="106" t="str">
        <f>IF(ISBLANK(NEW!I219),"",NEW!I219)</f>
        <v/>
      </c>
      <c r="E155" s="106" t="str">
        <f>IF(ISBLANK(NEW!J219),"",NEW!J219)</f>
        <v/>
      </c>
      <c r="F155" s="107" t="str">
        <f>IF(NEW!BH219=LOADER!$I$123,"YES","NO")</f>
        <v>NO</v>
      </c>
      <c r="G155" s="107" t="str">
        <f>IF(NEW!BH219=LOADER!$I$123,LOADER!$H$123,IF(NEW!BH219=LOADER!$I$124,LOADER!$H$124,IF(NEW!BH219=LOADER!$I$125,LOADER!$H$125,IF(NEW!BH219=LOADER!$I$126,LOADER!$H$126,IF(NEW!BH219=LOADER!$I$127,LOADER!$H$127,IF(NEW!BH219=LOADER!$I$128,LOADER!$H$128,IF(NEW!BH219=LOADER!$I$129,LOADER!$H$129,IF(NEW!BH219=LOADER!$I$130,LOADER!$H$130,IF(NEW!BH219=LOADER!$I$131,LOADER!$H$131,"0")))))))))</f>
        <v>0</v>
      </c>
      <c r="H155" s="107"/>
      <c r="I155" s="108" t="s">
        <v>2238</v>
      </c>
    </row>
    <row r="156" spans="1:9" x14ac:dyDescent="0.35">
      <c r="A156" s="353" t="str">
        <f>IF(ISBLANK(NEW!G220),"",NEW!G220)</f>
        <v/>
      </c>
      <c r="B156" s="354"/>
      <c r="C156" s="106" t="str">
        <f>IF(ISBLANK(NEW!H220),"",NEW!H220)</f>
        <v/>
      </c>
      <c r="D156" s="106" t="str">
        <f>IF(ISBLANK(NEW!I220),"",NEW!I220)</f>
        <v/>
      </c>
      <c r="E156" s="106" t="str">
        <f>IF(ISBLANK(NEW!J220),"",NEW!J220)</f>
        <v/>
      </c>
      <c r="F156" s="107" t="str">
        <f>IF(NEW!BH220=LOADER!$I$123,"YES","NO")</f>
        <v>NO</v>
      </c>
      <c r="G156" s="107" t="str">
        <f>IF(NEW!BH220=LOADER!$I$123,LOADER!$H$123,IF(NEW!BH220=LOADER!$I$124,LOADER!$H$124,IF(NEW!BH220=LOADER!$I$125,LOADER!$H$125,IF(NEW!BH220=LOADER!$I$126,LOADER!$H$126,IF(NEW!BH220=LOADER!$I$127,LOADER!$H$127,IF(NEW!BH220=LOADER!$I$128,LOADER!$H$128,IF(NEW!BH220=LOADER!$I$129,LOADER!$H$129,IF(NEW!BH220=LOADER!$I$130,LOADER!$H$130,IF(NEW!BH220=LOADER!$I$131,LOADER!$H$131,"0")))))))))</f>
        <v>0</v>
      </c>
      <c r="H156" s="107"/>
      <c r="I156" s="108" t="s">
        <v>2238</v>
      </c>
    </row>
    <row r="157" spans="1:9" x14ac:dyDescent="0.35">
      <c r="A157" s="353" t="str">
        <f>IF(ISBLANK(NEW!G221),"",NEW!G221)</f>
        <v/>
      </c>
      <c r="B157" s="354"/>
      <c r="C157" s="106" t="str">
        <f>IF(ISBLANK(NEW!H221),"",NEW!H221)</f>
        <v/>
      </c>
      <c r="D157" s="106" t="str">
        <f>IF(ISBLANK(NEW!I221),"",NEW!I221)</f>
        <v/>
      </c>
      <c r="E157" s="106" t="str">
        <f>IF(ISBLANK(NEW!J221),"",NEW!J221)</f>
        <v/>
      </c>
      <c r="F157" s="107" t="str">
        <f>IF(NEW!BH221=LOADER!$I$123,"YES","NO")</f>
        <v>NO</v>
      </c>
      <c r="G157" s="107" t="str">
        <f>IF(NEW!BH221=LOADER!$I$123,LOADER!$H$123,IF(NEW!BH221=LOADER!$I$124,LOADER!$H$124,IF(NEW!BH221=LOADER!$I$125,LOADER!$H$125,IF(NEW!BH221=LOADER!$I$126,LOADER!$H$126,IF(NEW!BH221=LOADER!$I$127,LOADER!$H$127,IF(NEW!BH221=LOADER!$I$128,LOADER!$H$128,IF(NEW!BH221=LOADER!$I$129,LOADER!$H$129,IF(NEW!BH221=LOADER!$I$130,LOADER!$H$130,IF(NEW!BH221=LOADER!$I$131,LOADER!$H$131,"0")))))))))</f>
        <v>0</v>
      </c>
      <c r="H157" s="107"/>
      <c r="I157" s="108" t="s">
        <v>2238</v>
      </c>
    </row>
    <row r="158" spans="1:9" x14ac:dyDescent="0.35">
      <c r="A158" s="353" t="str">
        <f>IF(ISBLANK(NEW!G222),"",NEW!G222)</f>
        <v/>
      </c>
      <c r="B158" s="354"/>
      <c r="C158" s="106" t="str">
        <f>IF(ISBLANK(NEW!H222),"",NEW!H222)</f>
        <v/>
      </c>
      <c r="D158" s="106" t="str">
        <f>IF(ISBLANK(NEW!I222),"",NEW!I222)</f>
        <v/>
      </c>
      <c r="E158" s="106" t="str">
        <f>IF(ISBLANK(NEW!J222),"",NEW!J222)</f>
        <v/>
      </c>
      <c r="F158" s="107" t="str">
        <f>IF(NEW!BH222=LOADER!$I$123,"YES","NO")</f>
        <v>NO</v>
      </c>
      <c r="G158" s="107" t="str">
        <f>IF(NEW!BH222=LOADER!$I$123,LOADER!$H$123,IF(NEW!BH222=LOADER!$I$124,LOADER!$H$124,IF(NEW!BH222=LOADER!$I$125,LOADER!$H$125,IF(NEW!BH222=LOADER!$I$126,LOADER!$H$126,IF(NEW!BH222=LOADER!$I$127,LOADER!$H$127,IF(NEW!BH222=LOADER!$I$128,LOADER!$H$128,IF(NEW!BH222=LOADER!$I$129,LOADER!$H$129,IF(NEW!BH222=LOADER!$I$130,LOADER!$H$130,IF(NEW!BH222=LOADER!$I$131,LOADER!$H$131,"0")))))))))</f>
        <v>0</v>
      </c>
      <c r="H158" s="107"/>
      <c r="I158" s="108" t="s">
        <v>2238</v>
      </c>
    </row>
    <row r="159" spans="1:9" x14ac:dyDescent="0.35">
      <c r="A159" s="353" t="str">
        <f>IF(ISBLANK(NEW!G223),"",NEW!G223)</f>
        <v/>
      </c>
      <c r="B159" s="354"/>
      <c r="C159" s="106" t="str">
        <f>IF(ISBLANK(NEW!H223),"",NEW!H223)</f>
        <v/>
      </c>
      <c r="D159" s="106" t="str">
        <f>IF(ISBLANK(NEW!I223),"",NEW!I223)</f>
        <v/>
      </c>
      <c r="E159" s="106" t="str">
        <f>IF(ISBLANK(NEW!J223),"",NEW!J223)</f>
        <v/>
      </c>
      <c r="F159" s="107" t="str">
        <f>IF(NEW!BH223=LOADER!$I$123,"YES","NO")</f>
        <v>NO</v>
      </c>
      <c r="G159" s="107" t="str">
        <f>IF(NEW!BH223=LOADER!$I$123,LOADER!$H$123,IF(NEW!BH223=LOADER!$I$124,LOADER!$H$124,IF(NEW!BH223=LOADER!$I$125,LOADER!$H$125,IF(NEW!BH223=LOADER!$I$126,LOADER!$H$126,IF(NEW!BH223=LOADER!$I$127,LOADER!$H$127,IF(NEW!BH223=LOADER!$I$128,LOADER!$H$128,IF(NEW!BH223=LOADER!$I$129,LOADER!$H$129,IF(NEW!BH223=LOADER!$I$130,LOADER!$H$130,IF(NEW!BH223=LOADER!$I$131,LOADER!$H$131,"0")))))))))</f>
        <v>0</v>
      </c>
      <c r="H159" s="107"/>
      <c r="I159" s="108" t="s">
        <v>2238</v>
      </c>
    </row>
    <row r="160" spans="1:9" x14ac:dyDescent="0.35">
      <c r="A160" s="353" t="str">
        <f>IF(ISBLANK(NEW!G224),"",NEW!G224)</f>
        <v/>
      </c>
      <c r="B160" s="354"/>
      <c r="C160" s="106" t="str">
        <f>IF(ISBLANK(NEW!H224),"",NEW!H224)</f>
        <v/>
      </c>
      <c r="D160" s="106" t="str">
        <f>IF(ISBLANK(NEW!I224),"",NEW!I224)</f>
        <v/>
      </c>
      <c r="E160" s="106" t="str">
        <f>IF(ISBLANK(NEW!J224),"",NEW!J224)</f>
        <v/>
      </c>
      <c r="F160" s="107" t="str">
        <f>IF(NEW!BH224=LOADER!$I$123,"YES","NO")</f>
        <v>NO</v>
      </c>
      <c r="G160" s="107" t="str">
        <f>IF(NEW!BH224=LOADER!$I$123,LOADER!$H$123,IF(NEW!BH224=LOADER!$I$124,LOADER!$H$124,IF(NEW!BH224=LOADER!$I$125,LOADER!$H$125,IF(NEW!BH224=LOADER!$I$126,LOADER!$H$126,IF(NEW!BH224=LOADER!$I$127,LOADER!$H$127,IF(NEW!BH224=LOADER!$I$128,LOADER!$H$128,IF(NEW!BH224=LOADER!$I$129,LOADER!$H$129,IF(NEW!BH224=LOADER!$I$130,LOADER!$H$130,IF(NEW!BH224=LOADER!$I$131,LOADER!$H$131,"0")))))))))</f>
        <v>0</v>
      </c>
      <c r="H160" s="107"/>
      <c r="I160" s="108" t="s">
        <v>2238</v>
      </c>
    </row>
    <row r="161" spans="1:9" x14ac:dyDescent="0.35">
      <c r="A161" s="353" t="str">
        <f>IF(ISBLANK(NEW!G225),"",NEW!G225)</f>
        <v/>
      </c>
      <c r="B161" s="354"/>
      <c r="C161" s="106" t="str">
        <f>IF(ISBLANK(NEW!H225),"",NEW!H225)</f>
        <v/>
      </c>
      <c r="D161" s="106" t="str">
        <f>IF(ISBLANK(NEW!I225),"",NEW!I225)</f>
        <v/>
      </c>
      <c r="E161" s="106" t="str">
        <f>IF(ISBLANK(NEW!J225),"",NEW!J225)</f>
        <v/>
      </c>
      <c r="F161" s="107" t="str">
        <f>IF(NEW!BH225=LOADER!$I$123,"YES","NO")</f>
        <v>NO</v>
      </c>
      <c r="G161" s="107" t="str">
        <f>IF(NEW!BH225=LOADER!$I$123,LOADER!$H$123,IF(NEW!BH225=LOADER!$I$124,LOADER!$H$124,IF(NEW!BH225=LOADER!$I$125,LOADER!$H$125,IF(NEW!BH225=LOADER!$I$126,LOADER!$H$126,IF(NEW!BH225=LOADER!$I$127,LOADER!$H$127,IF(NEW!BH225=LOADER!$I$128,LOADER!$H$128,IF(NEW!BH225=LOADER!$I$129,LOADER!$H$129,IF(NEW!BH225=LOADER!$I$130,LOADER!$H$130,IF(NEW!BH225=LOADER!$I$131,LOADER!$H$131,"0")))))))))</f>
        <v>0</v>
      </c>
      <c r="H161" s="107"/>
      <c r="I161" s="108" t="s">
        <v>2238</v>
      </c>
    </row>
    <row r="162" spans="1:9" x14ac:dyDescent="0.35">
      <c r="A162" s="353" t="str">
        <f>IF(ISBLANK(NEW!G226),"",NEW!G226)</f>
        <v/>
      </c>
      <c r="B162" s="354"/>
      <c r="C162" s="106" t="str">
        <f>IF(ISBLANK(NEW!H226),"",NEW!H226)</f>
        <v/>
      </c>
      <c r="D162" s="106" t="str">
        <f>IF(ISBLANK(NEW!I226),"",NEW!I226)</f>
        <v/>
      </c>
      <c r="E162" s="106" t="str">
        <f>IF(ISBLANK(NEW!J226),"",NEW!J226)</f>
        <v/>
      </c>
      <c r="F162" s="107" t="str">
        <f>IF(NEW!BH226=LOADER!$I$123,"YES","NO")</f>
        <v>NO</v>
      </c>
      <c r="G162" s="107" t="str">
        <f>IF(NEW!BH226=LOADER!$I$123,LOADER!$H$123,IF(NEW!BH226=LOADER!$I$124,LOADER!$H$124,IF(NEW!BH226=LOADER!$I$125,LOADER!$H$125,IF(NEW!BH226=LOADER!$I$126,LOADER!$H$126,IF(NEW!BH226=LOADER!$I$127,LOADER!$H$127,IF(NEW!BH226=LOADER!$I$128,LOADER!$H$128,IF(NEW!BH226=LOADER!$I$129,LOADER!$H$129,IF(NEW!BH226=LOADER!$I$130,LOADER!$H$130,IF(NEW!BH226=LOADER!$I$131,LOADER!$H$131,"0")))))))))</f>
        <v>0</v>
      </c>
      <c r="H162" s="107"/>
      <c r="I162" s="108" t="s">
        <v>2238</v>
      </c>
    </row>
    <row r="163" spans="1:9" x14ac:dyDescent="0.35">
      <c r="A163" s="353" t="str">
        <f>IF(ISBLANK(NEW!G227),"",NEW!G227)</f>
        <v/>
      </c>
      <c r="B163" s="354"/>
      <c r="C163" s="106" t="str">
        <f>IF(ISBLANK(NEW!H227),"",NEW!H227)</f>
        <v/>
      </c>
      <c r="D163" s="106" t="str">
        <f>IF(ISBLANK(NEW!I227),"",NEW!I227)</f>
        <v/>
      </c>
      <c r="E163" s="106" t="str">
        <f>IF(ISBLANK(NEW!J227),"",NEW!J227)</f>
        <v/>
      </c>
      <c r="F163" s="107" t="str">
        <f>IF(NEW!BH227=LOADER!$I$123,"YES","NO")</f>
        <v>NO</v>
      </c>
      <c r="G163" s="107" t="str">
        <f>IF(NEW!BH227=LOADER!$I$123,LOADER!$H$123,IF(NEW!BH227=LOADER!$I$124,LOADER!$H$124,IF(NEW!BH227=LOADER!$I$125,LOADER!$H$125,IF(NEW!BH227=LOADER!$I$126,LOADER!$H$126,IF(NEW!BH227=LOADER!$I$127,LOADER!$H$127,IF(NEW!BH227=LOADER!$I$128,LOADER!$H$128,IF(NEW!BH227=LOADER!$I$129,LOADER!$H$129,IF(NEW!BH227=LOADER!$I$130,LOADER!$H$130,IF(NEW!BH227=LOADER!$I$131,LOADER!$H$131,"0")))))))))</f>
        <v>0</v>
      </c>
      <c r="H163" s="107"/>
      <c r="I163" s="108" t="s">
        <v>2238</v>
      </c>
    </row>
    <row r="164" spans="1:9" x14ac:dyDescent="0.35">
      <c r="A164" s="353" t="str">
        <f>IF(ISBLANK(NEW!G228),"",NEW!G228)</f>
        <v/>
      </c>
      <c r="B164" s="354"/>
      <c r="C164" s="106" t="str">
        <f>IF(ISBLANK(NEW!H228),"",NEW!H228)</f>
        <v/>
      </c>
      <c r="D164" s="106" t="str">
        <f>IF(ISBLANK(NEW!I228),"",NEW!I228)</f>
        <v/>
      </c>
      <c r="E164" s="106" t="str">
        <f>IF(ISBLANK(NEW!J228),"",NEW!J228)</f>
        <v/>
      </c>
      <c r="F164" s="107" t="str">
        <f>IF(NEW!BH228=LOADER!$I$123,"YES","NO")</f>
        <v>NO</v>
      </c>
      <c r="G164" s="107" t="str">
        <f>IF(NEW!BH228=LOADER!$I$123,LOADER!$H$123,IF(NEW!BH228=LOADER!$I$124,LOADER!$H$124,IF(NEW!BH228=LOADER!$I$125,LOADER!$H$125,IF(NEW!BH228=LOADER!$I$126,LOADER!$H$126,IF(NEW!BH228=LOADER!$I$127,LOADER!$H$127,IF(NEW!BH228=LOADER!$I$128,LOADER!$H$128,IF(NEW!BH228=LOADER!$I$129,LOADER!$H$129,IF(NEW!BH228=LOADER!$I$130,LOADER!$H$130,IF(NEW!BH228=LOADER!$I$131,LOADER!$H$131,"0")))))))))</f>
        <v>0</v>
      </c>
      <c r="H164" s="107"/>
      <c r="I164" s="108" t="s">
        <v>2238</v>
      </c>
    </row>
    <row r="165" spans="1:9" x14ac:dyDescent="0.35">
      <c r="A165" s="353" t="str">
        <f>IF(ISBLANK(NEW!G229),"",NEW!G229)</f>
        <v/>
      </c>
      <c r="B165" s="354"/>
      <c r="C165" s="106" t="str">
        <f>IF(ISBLANK(NEW!H229),"",NEW!H229)</f>
        <v/>
      </c>
      <c r="D165" s="106" t="str">
        <f>IF(ISBLANK(NEW!I229),"",NEW!I229)</f>
        <v/>
      </c>
      <c r="E165" s="106" t="str">
        <f>IF(ISBLANK(NEW!J229),"",NEW!J229)</f>
        <v/>
      </c>
      <c r="F165" s="107" t="str">
        <f>IF(NEW!BH229=LOADER!$I$123,"YES","NO")</f>
        <v>NO</v>
      </c>
      <c r="G165" s="107" t="str">
        <f>IF(NEW!BH229=LOADER!$I$123,LOADER!$H$123,IF(NEW!BH229=LOADER!$I$124,LOADER!$H$124,IF(NEW!BH229=LOADER!$I$125,LOADER!$H$125,IF(NEW!BH229=LOADER!$I$126,LOADER!$H$126,IF(NEW!BH229=LOADER!$I$127,LOADER!$H$127,IF(NEW!BH229=LOADER!$I$128,LOADER!$H$128,IF(NEW!BH229=LOADER!$I$129,LOADER!$H$129,IF(NEW!BH229=LOADER!$I$130,LOADER!$H$130,IF(NEW!BH229=LOADER!$I$131,LOADER!$H$131,"0")))))))))</f>
        <v>0</v>
      </c>
      <c r="H165" s="107"/>
      <c r="I165" s="108" t="s">
        <v>2238</v>
      </c>
    </row>
    <row r="166" spans="1:9" x14ac:dyDescent="0.35">
      <c r="A166" s="353" t="str">
        <f>IF(ISBLANK(NEW!G230),"",NEW!G230)</f>
        <v/>
      </c>
      <c r="B166" s="354"/>
      <c r="C166" s="106" t="str">
        <f>IF(ISBLANK(NEW!H230),"",NEW!H230)</f>
        <v/>
      </c>
      <c r="D166" s="106" t="str">
        <f>IF(ISBLANK(NEW!I230),"",NEW!I230)</f>
        <v/>
      </c>
      <c r="E166" s="106" t="str">
        <f>IF(ISBLANK(NEW!J230),"",NEW!J230)</f>
        <v/>
      </c>
      <c r="F166" s="107" t="str">
        <f>IF(NEW!BH230=LOADER!$I$123,"YES","NO")</f>
        <v>NO</v>
      </c>
      <c r="G166" s="107" t="str">
        <f>IF(NEW!BH230=LOADER!$I$123,LOADER!$H$123,IF(NEW!BH230=LOADER!$I$124,LOADER!$H$124,IF(NEW!BH230=LOADER!$I$125,LOADER!$H$125,IF(NEW!BH230=LOADER!$I$126,LOADER!$H$126,IF(NEW!BH230=LOADER!$I$127,LOADER!$H$127,IF(NEW!BH230=LOADER!$I$128,LOADER!$H$128,IF(NEW!BH230=LOADER!$I$129,LOADER!$H$129,IF(NEW!BH230=LOADER!$I$130,LOADER!$H$130,IF(NEW!BH230=LOADER!$I$131,LOADER!$H$131,"0")))))))))</f>
        <v>0</v>
      </c>
      <c r="H166" s="107"/>
      <c r="I166" s="108" t="s">
        <v>2238</v>
      </c>
    </row>
    <row r="167" spans="1:9" x14ac:dyDescent="0.35">
      <c r="A167" s="353" t="str">
        <f>IF(ISBLANK(NEW!G231),"",NEW!G231)</f>
        <v/>
      </c>
      <c r="B167" s="354"/>
      <c r="C167" s="106" t="str">
        <f>IF(ISBLANK(NEW!H231),"",NEW!H231)</f>
        <v/>
      </c>
      <c r="D167" s="106" t="str">
        <f>IF(ISBLANK(NEW!I231),"",NEW!I231)</f>
        <v/>
      </c>
      <c r="E167" s="106" t="str">
        <f>IF(ISBLANK(NEW!J231),"",NEW!J231)</f>
        <v/>
      </c>
      <c r="F167" s="107" t="str">
        <f>IF(NEW!BH231=LOADER!$I$123,"YES","NO")</f>
        <v>NO</v>
      </c>
      <c r="G167" s="107" t="str">
        <f>IF(NEW!BH231=LOADER!$I$123,LOADER!$H$123,IF(NEW!BH231=LOADER!$I$124,LOADER!$H$124,IF(NEW!BH231=LOADER!$I$125,LOADER!$H$125,IF(NEW!BH231=LOADER!$I$126,LOADER!$H$126,IF(NEW!BH231=LOADER!$I$127,LOADER!$H$127,IF(NEW!BH231=LOADER!$I$128,LOADER!$H$128,IF(NEW!BH231=LOADER!$I$129,LOADER!$H$129,IF(NEW!BH231=LOADER!$I$130,LOADER!$H$130,IF(NEW!BH231=LOADER!$I$131,LOADER!$H$131,"0")))))))))</f>
        <v>0</v>
      </c>
      <c r="H167" s="107"/>
      <c r="I167" s="108" t="s">
        <v>2238</v>
      </c>
    </row>
    <row r="168" spans="1:9" x14ac:dyDescent="0.35">
      <c r="A168" s="353" t="str">
        <f>IF(ISBLANK(NEW!G232),"",NEW!G232)</f>
        <v/>
      </c>
      <c r="B168" s="354"/>
      <c r="C168" s="106" t="str">
        <f>IF(ISBLANK(NEW!H232),"",NEW!H232)</f>
        <v/>
      </c>
      <c r="D168" s="106" t="str">
        <f>IF(ISBLANK(NEW!I232),"",NEW!I232)</f>
        <v/>
      </c>
      <c r="E168" s="106" t="str">
        <f>IF(ISBLANK(NEW!J232),"",NEW!J232)</f>
        <v/>
      </c>
      <c r="F168" s="107" t="str">
        <f>IF(NEW!BH232=LOADER!$I$123,"YES","NO")</f>
        <v>NO</v>
      </c>
      <c r="G168" s="107" t="str">
        <f>IF(NEW!BH232=LOADER!$I$123,LOADER!$H$123,IF(NEW!BH232=LOADER!$I$124,LOADER!$H$124,IF(NEW!BH232=LOADER!$I$125,LOADER!$H$125,IF(NEW!BH232=LOADER!$I$126,LOADER!$H$126,IF(NEW!BH232=LOADER!$I$127,LOADER!$H$127,IF(NEW!BH232=LOADER!$I$128,LOADER!$H$128,IF(NEW!BH232=LOADER!$I$129,LOADER!$H$129,IF(NEW!BH232=LOADER!$I$130,LOADER!$H$130,IF(NEW!BH232=LOADER!$I$131,LOADER!$H$131,"0")))))))))</f>
        <v>0</v>
      </c>
      <c r="H168" s="107"/>
      <c r="I168" s="108" t="s">
        <v>2238</v>
      </c>
    </row>
    <row r="169" spans="1:9" x14ac:dyDescent="0.35">
      <c r="A169" s="353" t="str">
        <f>IF(ISBLANK(NEW!G233),"",NEW!G233)</f>
        <v/>
      </c>
      <c r="B169" s="354"/>
      <c r="C169" s="106" t="str">
        <f>IF(ISBLANK(NEW!H233),"",NEW!H233)</f>
        <v/>
      </c>
      <c r="D169" s="106" t="str">
        <f>IF(ISBLANK(NEW!I233),"",NEW!I233)</f>
        <v/>
      </c>
      <c r="E169" s="106" t="str">
        <f>IF(ISBLANK(NEW!J233),"",NEW!J233)</f>
        <v/>
      </c>
      <c r="F169" s="107" t="str">
        <f>IF(NEW!BH233=LOADER!$I$123,"YES","NO")</f>
        <v>NO</v>
      </c>
      <c r="G169" s="107" t="str">
        <f>IF(NEW!BH233=LOADER!$I$123,LOADER!$H$123,IF(NEW!BH233=LOADER!$I$124,LOADER!$H$124,IF(NEW!BH233=LOADER!$I$125,LOADER!$H$125,IF(NEW!BH233=LOADER!$I$126,LOADER!$H$126,IF(NEW!BH233=LOADER!$I$127,LOADER!$H$127,IF(NEW!BH233=LOADER!$I$128,LOADER!$H$128,IF(NEW!BH233=LOADER!$I$129,LOADER!$H$129,IF(NEW!BH233=LOADER!$I$130,LOADER!$H$130,IF(NEW!BH233=LOADER!$I$131,LOADER!$H$131,"0")))))))))</f>
        <v>0</v>
      </c>
      <c r="H169" s="107"/>
      <c r="I169" s="108" t="s">
        <v>2238</v>
      </c>
    </row>
    <row r="170" spans="1:9" x14ac:dyDescent="0.35">
      <c r="A170" s="353" t="str">
        <f>IF(ISBLANK(NEW!G234),"",NEW!G234)</f>
        <v/>
      </c>
      <c r="B170" s="354"/>
      <c r="C170" s="106" t="str">
        <f>IF(ISBLANK(NEW!H234),"",NEW!H234)</f>
        <v/>
      </c>
      <c r="D170" s="106" t="str">
        <f>IF(ISBLANK(NEW!I234),"",NEW!I234)</f>
        <v/>
      </c>
      <c r="E170" s="106" t="str">
        <f>IF(ISBLANK(NEW!J234),"",NEW!J234)</f>
        <v/>
      </c>
      <c r="F170" s="107" t="str">
        <f>IF(NEW!BH234=LOADER!$I$123,"YES","NO")</f>
        <v>NO</v>
      </c>
      <c r="G170" s="107" t="str">
        <f>IF(NEW!BH234=LOADER!$I$123,LOADER!$H$123,IF(NEW!BH234=LOADER!$I$124,LOADER!$H$124,IF(NEW!BH234=LOADER!$I$125,LOADER!$H$125,IF(NEW!BH234=LOADER!$I$126,LOADER!$H$126,IF(NEW!BH234=LOADER!$I$127,LOADER!$H$127,IF(NEW!BH234=LOADER!$I$128,LOADER!$H$128,IF(NEW!BH234=LOADER!$I$129,LOADER!$H$129,IF(NEW!BH234=LOADER!$I$130,LOADER!$H$130,IF(NEW!BH234=LOADER!$I$131,LOADER!$H$131,"0")))))))))</f>
        <v>0</v>
      </c>
      <c r="H170" s="107"/>
      <c r="I170" s="108" t="s">
        <v>2238</v>
      </c>
    </row>
    <row r="171" spans="1:9" x14ac:dyDescent="0.35">
      <c r="A171" s="353" t="str">
        <f>IF(ISBLANK(NEW!G235),"",NEW!G235)</f>
        <v/>
      </c>
      <c r="B171" s="354"/>
      <c r="C171" s="106" t="str">
        <f>IF(ISBLANK(NEW!H235),"",NEW!H235)</f>
        <v/>
      </c>
      <c r="D171" s="106" t="str">
        <f>IF(ISBLANK(NEW!I235),"",NEW!I235)</f>
        <v/>
      </c>
      <c r="E171" s="106" t="str">
        <f>IF(ISBLANK(NEW!J235),"",NEW!J235)</f>
        <v/>
      </c>
      <c r="F171" s="107" t="str">
        <f>IF(NEW!BH235=LOADER!$I$123,"YES","NO")</f>
        <v>NO</v>
      </c>
      <c r="G171" s="107" t="str">
        <f>IF(NEW!BH235=LOADER!$I$123,LOADER!$H$123,IF(NEW!BH235=LOADER!$I$124,LOADER!$H$124,IF(NEW!BH235=LOADER!$I$125,LOADER!$H$125,IF(NEW!BH235=LOADER!$I$126,LOADER!$H$126,IF(NEW!BH235=LOADER!$I$127,LOADER!$H$127,IF(NEW!BH235=LOADER!$I$128,LOADER!$H$128,IF(NEW!BH235=LOADER!$I$129,LOADER!$H$129,IF(NEW!BH235=LOADER!$I$130,LOADER!$H$130,IF(NEW!BH235=LOADER!$I$131,LOADER!$H$131,"0")))))))))</f>
        <v>0</v>
      </c>
      <c r="H171" s="107"/>
      <c r="I171" s="108" t="s">
        <v>2238</v>
      </c>
    </row>
    <row r="172" spans="1:9" x14ac:dyDescent="0.35">
      <c r="A172" s="353" t="str">
        <f>IF(ISBLANK(NEW!G236),"",NEW!G236)</f>
        <v/>
      </c>
      <c r="B172" s="354"/>
      <c r="C172" s="106" t="str">
        <f>IF(ISBLANK(NEW!H236),"",NEW!H236)</f>
        <v/>
      </c>
      <c r="D172" s="106" t="str">
        <f>IF(ISBLANK(NEW!I236),"",NEW!I236)</f>
        <v/>
      </c>
      <c r="E172" s="106" t="str">
        <f>IF(ISBLANK(NEW!J236),"",NEW!J236)</f>
        <v/>
      </c>
      <c r="F172" s="107" t="str">
        <f>IF(NEW!BH236=LOADER!$I$123,"YES","NO")</f>
        <v>NO</v>
      </c>
      <c r="G172" s="107" t="str">
        <f>IF(NEW!BH236=LOADER!$I$123,LOADER!$H$123,IF(NEW!BH236=LOADER!$I$124,LOADER!$H$124,IF(NEW!BH236=LOADER!$I$125,LOADER!$H$125,IF(NEW!BH236=LOADER!$I$126,LOADER!$H$126,IF(NEW!BH236=LOADER!$I$127,LOADER!$H$127,IF(NEW!BH236=LOADER!$I$128,LOADER!$H$128,IF(NEW!BH236=LOADER!$I$129,LOADER!$H$129,IF(NEW!BH236=LOADER!$I$130,LOADER!$H$130,IF(NEW!BH236=LOADER!$I$131,LOADER!$H$131,"0")))))))))</f>
        <v>0</v>
      </c>
      <c r="H172" s="107"/>
      <c r="I172" s="108" t="s">
        <v>2238</v>
      </c>
    </row>
    <row r="173" spans="1:9" x14ac:dyDescent="0.35">
      <c r="A173" s="353" t="str">
        <f>IF(ISBLANK(NEW!G237),"",NEW!G237)</f>
        <v/>
      </c>
      <c r="B173" s="354"/>
      <c r="C173" s="106" t="str">
        <f>IF(ISBLANK(NEW!H237),"",NEW!H237)</f>
        <v/>
      </c>
      <c r="D173" s="106" t="str">
        <f>IF(ISBLANK(NEW!I237),"",NEW!I237)</f>
        <v/>
      </c>
      <c r="E173" s="106" t="str">
        <f>IF(ISBLANK(NEW!J237),"",NEW!J237)</f>
        <v/>
      </c>
      <c r="F173" s="107" t="str">
        <f>IF(NEW!BH237=LOADER!$I$123,"YES","NO")</f>
        <v>NO</v>
      </c>
      <c r="G173" s="107" t="str">
        <f>IF(NEW!BH237=LOADER!$I$123,LOADER!$H$123,IF(NEW!BH237=LOADER!$I$124,LOADER!$H$124,IF(NEW!BH237=LOADER!$I$125,LOADER!$H$125,IF(NEW!BH237=LOADER!$I$126,LOADER!$H$126,IF(NEW!BH237=LOADER!$I$127,LOADER!$H$127,IF(NEW!BH237=LOADER!$I$128,LOADER!$H$128,IF(NEW!BH237=LOADER!$I$129,LOADER!$H$129,IF(NEW!BH237=LOADER!$I$130,LOADER!$H$130,IF(NEW!BH237=LOADER!$I$131,LOADER!$H$131,"0")))))))))</f>
        <v>0</v>
      </c>
      <c r="H173" s="107"/>
      <c r="I173" s="108" t="s">
        <v>2238</v>
      </c>
    </row>
    <row r="174" spans="1:9" x14ac:dyDescent="0.35">
      <c r="A174" s="353" t="str">
        <f>IF(ISBLANK(NEW!G238),"",NEW!G238)</f>
        <v/>
      </c>
      <c r="B174" s="354"/>
      <c r="C174" s="106" t="str">
        <f>IF(ISBLANK(NEW!H238),"",NEW!H238)</f>
        <v/>
      </c>
      <c r="D174" s="106" t="str">
        <f>IF(ISBLANK(NEW!I238),"",NEW!I238)</f>
        <v/>
      </c>
      <c r="E174" s="106" t="str">
        <f>IF(ISBLANK(NEW!J238),"",NEW!J238)</f>
        <v/>
      </c>
      <c r="F174" s="107" t="str">
        <f>IF(NEW!BH238=LOADER!$I$123,"YES","NO")</f>
        <v>NO</v>
      </c>
      <c r="G174" s="107" t="str">
        <f>IF(NEW!BH238=LOADER!$I$123,LOADER!$H$123,IF(NEW!BH238=LOADER!$I$124,LOADER!$H$124,IF(NEW!BH238=LOADER!$I$125,LOADER!$H$125,IF(NEW!BH238=LOADER!$I$126,LOADER!$H$126,IF(NEW!BH238=LOADER!$I$127,LOADER!$H$127,IF(NEW!BH238=LOADER!$I$128,LOADER!$H$128,IF(NEW!BH238=LOADER!$I$129,LOADER!$H$129,IF(NEW!BH238=LOADER!$I$130,LOADER!$H$130,IF(NEW!BH238=LOADER!$I$131,LOADER!$H$131,"0")))))))))</f>
        <v>0</v>
      </c>
      <c r="H174" s="107"/>
      <c r="I174" s="108" t="s">
        <v>2238</v>
      </c>
    </row>
    <row r="175" spans="1:9" x14ac:dyDescent="0.35">
      <c r="A175" s="353" t="str">
        <f>IF(ISBLANK(NEW!G239),"",NEW!G239)</f>
        <v/>
      </c>
      <c r="B175" s="354"/>
      <c r="C175" s="106" t="str">
        <f>IF(ISBLANK(NEW!H239),"",NEW!H239)</f>
        <v/>
      </c>
      <c r="D175" s="106" t="str">
        <f>IF(ISBLANK(NEW!I239),"",NEW!I239)</f>
        <v/>
      </c>
      <c r="E175" s="106" t="str">
        <f>IF(ISBLANK(NEW!J239),"",NEW!J239)</f>
        <v/>
      </c>
      <c r="F175" s="107" t="str">
        <f>IF(NEW!BH239=LOADER!$I$123,"YES","NO")</f>
        <v>NO</v>
      </c>
      <c r="G175" s="107" t="str">
        <f>IF(NEW!BH239=LOADER!$I$123,LOADER!$H$123,IF(NEW!BH239=LOADER!$I$124,LOADER!$H$124,IF(NEW!BH239=LOADER!$I$125,LOADER!$H$125,IF(NEW!BH239=LOADER!$I$126,LOADER!$H$126,IF(NEW!BH239=LOADER!$I$127,LOADER!$H$127,IF(NEW!BH239=LOADER!$I$128,LOADER!$H$128,IF(NEW!BH239=LOADER!$I$129,LOADER!$H$129,IF(NEW!BH239=LOADER!$I$130,LOADER!$H$130,IF(NEW!BH239=LOADER!$I$131,LOADER!$H$131,"0")))))))))</f>
        <v>0</v>
      </c>
      <c r="H175" s="107"/>
      <c r="I175" s="108" t="s">
        <v>2238</v>
      </c>
    </row>
    <row r="176" spans="1:9" x14ac:dyDescent="0.35">
      <c r="A176" s="353" t="str">
        <f>IF(ISBLANK(NEW!G240),"",NEW!G240)</f>
        <v/>
      </c>
      <c r="B176" s="354"/>
      <c r="C176" s="106" t="str">
        <f>IF(ISBLANK(NEW!H240),"",NEW!H240)</f>
        <v/>
      </c>
      <c r="D176" s="106" t="str">
        <f>IF(ISBLANK(NEW!I240),"",NEW!I240)</f>
        <v/>
      </c>
      <c r="E176" s="106" t="str">
        <f>IF(ISBLANK(NEW!J240),"",NEW!J240)</f>
        <v/>
      </c>
      <c r="F176" s="107" t="str">
        <f>IF(NEW!BH240=LOADER!$I$123,"YES","NO")</f>
        <v>NO</v>
      </c>
      <c r="G176" s="107" t="str">
        <f>IF(NEW!BH240=LOADER!$I$123,LOADER!$H$123,IF(NEW!BH240=LOADER!$I$124,LOADER!$H$124,IF(NEW!BH240=LOADER!$I$125,LOADER!$H$125,IF(NEW!BH240=LOADER!$I$126,LOADER!$H$126,IF(NEW!BH240=LOADER!$I$127,LOADER!$H$127,IF(NEW!BH240=LOADER!$I$128,LOADER!$H$128,IF(NEW!BH240=LOADER!$I$129,LOADER!$H$129,IF(NEW!BH240=LOADER!$I$130,LOADER!$H$130,IF(NEW!BH240=LOADER!$I$131,LOADER!$H$131,"0")))))))))</f>
        <v>0</v>
      </c>
      <c r="H176" s="107"/>
      <c r="I176" s="108" t="s">
        <v>2238</v>
      </c>
    </row>
    <row r="177" spans="1:9" x14ac:dyDescent="0.35">
      <c r="A177" s="353" t="str">
        <f>IF(ISBLANK(NEW!G241),"",NEW!G241)</f>
        <v/>
      </c>
      <c r="B177" s="354"/>
      <c r="C177" s="106" t="str">
        <f>IF(ISBLANK(NEW!H241),"",NEW!H241)</f>
        <v/>
      </c>
      <c r="D177" s="106" t="str">
        <f>IF(ISBLANK(NEW!I241),"",NEW!I241)</f>
        <v/>
      </c>
      <c r="E177" s="106" t="str">
        <f>IF(ISBLANK(NEW!J241),"",NEW!J241)</f>
        <v/>
      </c>
      <c r="F177" s="107" t="str">
        <f>IF(NEW!BH241=LOADER!$I$123,"YES","NO")</f>
        <v>NO</v>
      </c>
      <c r="G177" s="107" t="str">
        <f>IF(NEW!BH241=LOADER!$I$123,LOADER!$H$123,IF(NEW!BH241=LOADER!$I$124,LOADER!$H$124,IF(NEW!BH241=LOADER!$I$125,LOADER!$H$125,IF(NEW!BH241=LOADER!$I$126,LOADER!$H$126,IF(NEW!BH241=LOADER!$I$127,LOADER!$H$127,IF(NEW!BH241=LOADER!$I$128,LOADER!$H$128,IF(NEW!BH241=LOADER!$I$129,LOADER!$H$129,IF(NEW!BH241=LOADER!$I$130,LOADER!$H$130,IF(NEW!BH241=LOADER!$I$131,LOADER!$H$131,"0")))))))))</f>
        <v>0</v>
      </c>
      <c r="H177" s="107"/>
      <c r="I177" s="108" t="s">
        <v>2238</v>
      </c>
    </row>
    <row r="178" spans="1:9" x14ac:dyDescent="0.35">
      <c r="A178" s="353" t="str">
        <f>IF(ISBLANK(NEW!G242),"",NEW!G242)</f>
        <v/>
      </c>
      <c r="B178" s="354"/>
      <c r="C178" s="106" t="str">
        <f>IF(ISBLANK(NEW!H242),"",NEW!H242)</f>
        <v/>
      </c>
      <c r="D178" s="106" t="str">
        <f>IF(ISBLANK(NEW!I242),"",NEW!I242)</f>
        <v/>
      </c>
      <c r="E178" s="106" t="str">
        <f>IF(ISBLANK(NEW!J242),"",NEW!J242)</f>
        <v/>
      </c>
      <c r="F178" s="107" t="str">
        <f>IF(NEW!BH242=LOADER!$I$123,"YES","NO")</f>
        <v>NO</v>
      </c>
      <c r="G178" s="107" t="str">
        <f>IF(NEW!BH242=LOADER!$I$123,LOADER!$H$123,IF(NEW!BH242=LOADER!$I$124,LOADER!$H$124,IF(NEW!BH242=LOADER!$I$125,LOADER!$H$125,IF(NEW!BH242=LOADER!$I$126,LOADER!$H$126,IF(NEW!BH242=LOADER!$I$127,LOADER!$H$127,IF(NEW!BH242=LOADER!$I$128,LOADER!$H$128,IF(NEW!BH242=LOADER!$I$129,LOADER!$H$129,IF(NEW!BH242=LOADER!$I$130,LOADER!$H$130,IF(NEW!BH242=LOADER!$I$131,LOADER!$H$131,"0")))))))))</f>
        <v>0</v>
      </c>
      <c r="H178" s="107"/>
      <c r="I178" s="108" t="s">
        <v>2238</v>
      </c>
    </row>
    <row r="179" spans="1:9" x14ac:dyDescent="0.35">
      <c r="A179" s="353" t="str">
        <f>IF(ISBLANK(NEW!G243),"",NEW!G243)</f>
        <v/>
      </c>
      <c r="B179" s="354"/>
      <c r="C179" s="106" t="str">
        <f>IF(ISBLANK(NEW!H243),"",NEW!H243)</f>
        <v/>
      </c>
      <c r="D179" s="106" t="str">
        <f>IF(ISBLANK(NEW!I243),"",NEW!I243)</f>
        <v/>
      </c>
      <c r="E179" s="106" t="str">
        <f>IF(ISBLANK(NEW!J243),"",NEW!J243)</f>
        <v/>
      </c>
      <c r="F179" s="107" t="str">
        <f>IF(NEW!BH243=LOADER!$I$123,"YES","NO")</f>
        <v>NO</v>
      </c>
      <c r="G179" s="107" t="str">
        <f>IF(NEW!BH243=LOADER!$I$123,LOADER!$H$123,IF(NEW!BH243=LOADER!$I$124,LOADER!$H$124,IF(NEW!BH243=LOADER!$I$125,LOADER!$H$125,IF(NEW!BH243=LOADER!$I$126,LOADER!$H$126,IF(NEW!BH243=LOADER!$I$127,LOADER!$H$127,IF(NEW!BH243=LOADER!$I$128,LOADER!$H$128,IF(NEW!BH243=LOADER!$I$129,LOADER!$H$129,IF(NEW!BH243=LOADER!$I$130,LOADER!$H$130,IF(NEW!BH243=LOADER!$I$131,LOADER!$H$131,"0")))))))))</f>
        <v>0</v>
      </c>
      <c r="H179" s="107"/>
      <c r="I179" s="108" t="s">
        <v>2238</v>
      </c>
    </row>
    <row r="180" spans="1:9" x14ac:dyDescent="0.35">
      <c r="A180" s="353" t="str">
        <f>IF(ISBLANK(NEW!G244),"",NEW!G244)</f>
        <v/>
      </c>
      <c r="B180" s="354"/>
      <c r="C180" s="106" t="str">
        <f>IF(ISBLANK(NEW!H244),"",NEW!H244)</f>
        <v/>
      </c>
      <c r="D180" s="106" t="str">
        <f>IF(ISBLANK(NEW!I244),"",NEW!I244)</f>
        <v/>
      </c>
      <c r="E180" s="106" t="str">
        <f>IF(ISBLANK(NEW!J244),"",NEW!J244)</f>
        <v/>
      </c>
      <c r="F180" s="107" t="str">
        <f>IF(NEW!BH244=LOADER!$I$123,"YES","NO")</f>
        <v>NO</v>
      </c>
      <c r="G180" s="107" t="str">
        <f>IF(NEW!BH244=LOADER!$I$123,LOADER!$H$123,IF(NEW!BH244=LOADER!$I$124,LOADER!$H$124,IF(NEW!BH244=LOADER!$I$125,LOADER!$H$125,IF(NEW!BH244=LOADER!$I$126,LOADER!$H$126,IF(NEW!BH244=LOADER!$I$127,LOADER!$H$127,IF(NEW!BH244=LOADER!$I$128,LOADER!$H$128,IF(NEW!BH244=LOADER!$I$129,LOADER!$H$129,IF(NEW!BH244=LOADER!$I$130,LOADER!$H$130,IF(NEW!BH244=LOADER!$I$131,LOADER!$H$131,"0")))))))))</f>
        <v>0</v>
      </c>
      <c r="H180" s="107"/>
      <c r="I180" s="108" t="s">
        <v>2238</v>
      </c>
    </row>
    <row r="181" spans="1:9" x14ac:dyDescent="0.35">
      <c r="A181" s="353" t="str">
        <f>IF(ISBLANK(NEW!G245),"",NEW!G245)</f>
        <v/>
      </c>
      <c r="B181" s="354"/>
      <c r="C181" s="106" t="str">
        <f>IF(ISBLANK(NEW!H245),"",NEW!H245)</f>
        <v/>
      </c>
      <c r="D181" s="106" t="str">
        <f>IF(ISBLANK(NEW!I245),"",NEW!I245)</f>
        <v/>
      </c>
      <c r="E181" s="106" t="str">
        <f>IF(ISBLANK(NEW!J245),"",NEW!J245)</f>
        <v/>
      </c>
      <c r="F181" s="107" t="str">
        <f>IF(NEW!BH245=LOADER!$I$123,"YES","NO")</f>
        <v>NO</v>
      </c>
      <c r="G181" s="107" t="str">
        <f>IF(NEW!BH245=LOADER!$I$123,LOADER!$H$123,IF(NEW!BH245=LOADER!$I$124,LOADER!$H$124,IF(NEW!BH245=LOADER!$I$125,LOADER!$H$125,IF(NEW!BH245=LOADER!$I$126,LOADER!$H$126,IF(NEW!BH245=LOADER!$I$127,LOADER!$H$127,IF(NEW!BH245=LOADER!$I$128,LOADER!$H$128,IF(NEW!BH245=LOADER!$I$129,LOADER!$H$129,IF(NEW!BH245=LOADER!$I$130,LOADER!$H$130,IF(NEW!BH245=LOADER!$I$131,LOADER!$H$131,"0")))))))))</f>
        <v>0</v>
      </c>
      <c r="H181" s="107"/>
      <c r="I181" s="108" t="s">
        <v>2238</v>
      </c>
    </row>
    <row r="182" spans="1:9" x14ac:dyDescent="0.35">
      <c r="A182" s="353" t="str">
        <f>IF(ISBLANK(NEW!G246),"",NEW!G246)</f>
        <v/>
      </c>
      <c r="B182" s="354"/>
      <c r="C182" s="106" t="str">
        <f>IF(ISBLANK(NEW!H246),"",NEW!H246)</f>
        <v/>
      </c>
      <c r="D182" s="106" t="str">
        <f>IF(ISBLANK(NEW!I246),"",NEW!I246)</f>
        <v/>
      </c>
      <c r="E182" s="106" t="str">
        <f>IF(ISBLANK(NEW!J246),"",NEW!J246)</f>
        <v/>
      </c>
      <c r="F182" s="107" t="str">
        <f>IF(NEW!BH246=LOADER!$I$123,"YES","NO")</f>
        <v>NO</v>
      </c>
      <c r="G182" s="107" t="str">
        <f>IF(NEW!BH246=LOADER!$I$123,LOADER!$H$123,IF(NEW!BH246=LOADER!$I$124,LOADER!$H$124,IF(NEW!BH246=LOADER!$I$125,LOADER!$H$125,IF(NEW!BH246=LOADER!$I$126,LOADER!$H$126,IF(NEW!BH246=LOADER!$I$127,LOADER!$H$127,IF(NEW!BH246=LOADER!$I$128,LOADER!$H$128,IF(NEW!BH246=LOADER!$I$129,LOADER!$H$129,IF(NEW!BH246=LOADER!$I$130,LOADER!$H$130,IF(NEW!BH246=LOADER!$I$131,LOADER!$H$131,"0")))))))))</f>
        <v>0</v>
      </c>
      <c r="H182" s="107"/>
      <c r="I182" s="108" t="s">
        <v>2238</v>
      </c>
    </row>
    <row r="183" spans="1:9" x14ac:dyDescent="0.35">
      <c r="A183" s="353" t="str">
        <f>IF(ISBLANK(NEW!G247),"",NEW!G247)</f>
        <v/>
      </c>
      <c r="B183" s="354"/>
      <c r="C183" s="106" t="str">
        <f>IF(ISBLANK(NEW!H247),"",NEW!H247)</f>
        <v/>
      </c>
      <c r="D183" s="106" t="str">
        <f>IF(ISBLANK(NEW!I247),"",NEW!I247)</f>
        <v/>
      </c>
      <c r="E183" s="106" t="str">
        <f>IF(ISBLANK(NEW!J247),"",NEW!J247)</f>
        <v/>
      </c>
      <c r="F183" s="107" t="str">
        <f>IF(NEW!BH247=LOADER!$I$123,"YES","NO")</f>
        <v>NO</v>
      </c>
      <c r="G183" s="107" t="str">
        <f>IF(NEW!BH247=LOADER!$I$123,LOADER!$H$123,IF(NEW!BH247=LOADER!$I$124,LOADER!$H$124,IF(NEW!BH247=LOADER!$I$125,LOADER!$H$125,IF(NEW!BH247=LOADER!$I$126,LOADER!$H$126,IF(NEW!BH247=LOADER!$I$127,LOADER!$H$127,IF(NEW!BH247=LOADER!$I$128,LOADER!$H$128,IF(NEW!BH247=LOADER!$I$129,LOADER!$H$129,IF(NEW!BH247=LOADER!$I$130,LOADER!$H$130,IF(NEW!BH247=LOADER!$I$131,LOADER!$H$131,"0")))))))))</f>
        <v>0</v>
      </c>
      <c r="H183" s="107"/>
      <c r="I183" s="108" t="s">
        <v>2238</v>
      </c>
    </row>
    <row r="184" spans="1:9" x14ac:dyDescent="0.35">
      <c r="A184" s="353" t="str">
        <f>IF(ISBLANK(NEW!G248),"",NEW!G248)</f>
        <v/>
      </c>
      <c r="B184" s="354"/>
      <c r="C184" s="106" t="str">
        <f>IF(ISBLANK(NEW!H248),"",NEW!H248)</f>
        <v/>
      </c>
      <c r="D184" s="106" t="str">
        <f>IF(ISBLANK(NEW!I248),"",NEW!I248)</f>
        <v/>
      </c>
      <c r="E184" s="106" t="str">
        <f>IF(ISBLANK(NEW!J248),"",NEW!J248)</f>
        <v/>
      </c>
      <c r="F184" s="107" t="str">
        <f>IF(NEW!BH248=LOADER!$I$123,"YES","NO")</f>
        <v>NO</v>
      </c>
      <c r="G184" s="107" t="str">
        <f>IF(NEW!BH248=LOADER!$I$123,LOADER!$H$123,IF(NEW!BH248=LOADER!$I$124,LOADER!$H$124,IF(NEW!BH248=LOADER!$I$125,LOADER!$H$125,IF(NEW!BH248=LOADER!$I$126,LOADER!$H$126,IF(NEW!BH248=LOADER!$I$127,LOADER!$H$127,IF(NEW!BH248=LOADER!$I$128,LOADER!$H$128,IF(NEW!BH248=LOADER!$I$129,LOADER!$H$129,IF(NEW!BH248=LOADER!$I$130,LOADER!$H$130,IF(NEW!BH248=LOADER!$I$131,LOADER!$H$131,"0")))))))))</f>
        <v>0</v>
      </c>
      <c r="H184" s="107"/>
      <c r="I184" s="108" t="s">
        <v>2238</v>
      </c>
    </row>
    <row r="185" spans="1:9" x14ac:dyDescent="0.35">
      <c r="A185" s="353" t="str">
        <f>IF(ISBLANK(NEW!G249),"",NEW!G249)</f>
        <v/>
      </c>
      <c r="B185" s="354"/>
      <c r="C185" s="106" t="str">
        <f>IF(ISBLANK(NEW!H249),"",NEW!H249)</f>
        <v/>
      </c>
      <c r="D185" s="106" t="str">
        <f>IF(ISBLANK(NEW!I249),"",NEW!I249)</f>
        <v/>
      </c>
      <c r="E185" s="106" t="str">
        <f>IF(ISBLANK(NEW!J249),"",NEW!J249)</f>
        <v/>
      </c>
      <c r="F185" s="107" t="str">
        <f>IF(NEW!BH249=LOADER!$I$123,"YES","NO")</f>
        <v>NO</v>
      </c>
      <c r="G185" s="107" t="str">
        <f>IF(NEW!BH249=LOADER!$I$123,LOADER!$H$123,IF(NEW!BH249=LOADER!$I$124,LOADER!$H$124,IF(NEW!BH249=LOADER!$I$125,LOADER!$H$125,IF(NEW!BH249=LOADER!$I$126,LOADER!$H$126,IF(NEW!BH249=LOADER!$I$127,LOADER!$H$127,IF(NEW!BH249=LOADER!$I$128,LOADER!$H$128,IF(NEW!BH249=LOADER!$I$129,LOADER!$H$129,IF(NEW!BH249=LOADER!$I$130,LOADER!$H$130,IF(NEW!BH249=LOADER!$I$131,LOADER!$H$131,"0")))))))))</f>
        <v>0</v>
      </c>
      <c r="H185" s="107"/>
      <c r="I185" s="108" t="s">
        <v>2238</v>
      </c>
    </row>
    <row r="186" spans="1:9" x14ac:dyDescent="0.35">
      <c r="A186" s="353" t="str">
        <f>IF(ISBLANK(NEW!G250),"",NEW!G250)</f>
        <v/>
      </c>
      <c r="B186" s="354"/>
      <c r="C186" s="106" t="str">
        <f>IF(ISBLANK(NEW!H250),"",NEW!H250)</f>
        <v/>
      </c>
      <c r="D186" s="106" t="str">
        <f>IF(ISBLANK(NEW!I250),"",NEW!I250)</f>
        <v/>
      </c>
      <c r="E186" s="106" t="str">
        <f>IF(ISBLANK(NEW!J250),"",NEW!J250)</f>
        <v/>
      </c>
      <c r="F186" s="107" t="str">
        <f>IF(NEW!BH250=LOADER!$I$123,"YES","NO")</f>
        <v>NO</v>
      </c>
      <c r="G186" s="107" t="str">
        <f>IF(NEW!BH250=LOADER!$I$123,LOADER!$H$123,IF(NEW!BH250=LOADER!$I$124,LOADER!$H$124,IF(NEW!BH250=LOADER!$I$125,LOADER!$H$125,IF(NEW!BH250=LOADER!$I$126,LOADER!$H$126,IF(NEW!BH250=LOADER!$I$127,LOADER!$H$127,IF(NEW!BH250=LOADER!$I$128,LOADER!$H$128,IF(NEW!BH250=LOADER!$I$129,LOADER!$H$129,IF(NEW!BH250=LOADER!$I$130,LOADER!$H$130,IF(NEW!BH250=LOADER!$I$131,LOADER!$H$131,"0")))))))))</f>
        <v>0</v>
      </c>
      <c r="H186" s="107"/>
      <c r="I186" s="108" t="s">
        <v>2238</v>
      </c>
    </row>
    <row r="187" spans="1:9" x14ac:dyDescent="0.35">
      <c r="A187" s="353" t="str">
        <f>IF(ISBLANK(NEW!G251),"",NEW!G251)</f>
        <v/>
      </c>
      <c r="B187" s="354"/>
      <c r="C187" s="106" t="str">
        <f>IF(ISBLANK(NEW!H251),"",NEW!H251)</f>
        <v/>
      </c>
      <c r="D187" s="106" t="str">
        <f>IF(ISBLANK(NEW!I251),"",NEW!I251)</f>
        <v/>
      </c>
      <c r="E187" s="106" t="str">
        <f>IF(ISBLANK(NEW!J251),"",NEW!J251)</f>
        <v/>
      </c>
      <c r="F187" s="107" t="str">
        <f>IF(NEW!BH251=LOADER!$I$123,"YES","NO")</f>
        <v>NO</v>
      </c>
      <c r="G187" s="107" t="str">
        <f>IF(NEW!BH251=LOADER!$I$123,LOADER!$H$123,IF(NEW!BH251=LOADER!$I$124,LOADER!$H$124,IF(NEW!BH251=LOADER!$I$125,LOADER!$H$125,IF(NEW!BH251=LOADER!$I$126,LOADER!$H$126,IF(NEW!BH251=LOADER!$I$127,LOADER!$H$127,IF(NEW!BH251=LOADER!$I$128,LOADER!$H$128,IF(NEW!BH251=LOADER!$I$129,LOADER!$H$129,IF(NEW!BH251=LOADER!$I$130,LOADER!$H$130,IF(NEW!BH251=LOADER!$I$131,LOADER!$H$131,"0")))))))))</f>
        <v>0</v>
      </c>
      <c r="H187" s="107"/>
      <c r="I187" s="108" t="s">
        <v>2238</v>
      </c>
    </row>
    <row r="188" spans="1:9" x14ac:dyDescent="0.35">
      <c r="A188" s="353" t="str">
        <f>IF(ISBLANK(NEW!G252),"",NEW!G252)</f>
        <v/>
      </c>
      <c r="B188" s="354"/>
      <c r="C188" s="106" t="str">
        <f>IF(ISBLANK(NEW!H252),"",NEW!H252)</f>
        <v/>
      </c>
      <c r="D188" s="106" t="str">
        <f>IF(ISBLANK(NEW!I252),"",NEW!I252)</f>
        <v/>
      </c>
      <c r="E188" s="106" t="str">
        <f>IF(ISBLANK(NEW!J252),"",NEW!J252)</f>
        <v/>
      </c>
      <c r="F188" s="107" t="str">
        <f>IF(NEW!BH252=LOADER!$I$123,"YES","NO")</f>
        <v>NO</v>
      </c>
      <c r="G188" s="107" t="str">
        <f>IF(NEW!BH252=LOADER!$I$123,LOADER!$H$123,IF(NEW!BH252=LOADER!$I$124,LOADER!$H$124,IF(NEW!BH252=LOADER!$I$125,LOADER!$H$125,IF(NEW!BH252=LOADER!$I$126,LOADER!$H$126,IF(NEW!BH252=LOADER!$I$127,LOADER!$H$127,IF(NEW!BH252=LOADER!$I$128,LOADER!$H$128,IF(NEW!BH252=LOADER!$I$129,LOADER!$H$129,IF(NEW!BH252=LOADER!$I$130,LOADER!$H$130,IF(NEW!BH252=LOADER!$I$131,LOADER!$H$131,"0")))))))))</f>
        <v>0</v>
      </c>
      <c r="H188" s="107"/>
      <c r="I188" s="108" t="s">
        <v>2238</v>
      </c>
    </row>
    <row r="189" spans="1:9" x14ac:dyDescent="0.35">
      <c r="A189" s="353" t="str">
        <f>IF(ISBLANK(NEW!G253),"",NEW!G253)</f>
        <v/>
      </c>
      <c r="B189" s="354"/>
      <c r="C189" s="106" t="str">
        <f>IF(ISBLANK(NEW!H253),"",NEW!H253)</f>
        <v/>
      </c>
      <c r="D189" s="106" t="str">
        <f>IF(ISBLANK(NEW!I253),"",NEW!I253)</f>
        <v/>
      </c>
      <c r="E189" s="106" t="str">
        <f>IF(ISBLANK(NEW!J253),"",NEW!J253)</f>
        <v/>
      </c>
      <c r="F189" s="107" t="str">
        <f>IF(NEW!BH253=LOADER!$I$123,"YES","NO")</f>
        <v>NO</v>
      </c>
      <c r="G189" s="107" t="str">
        <f>IF(NEW!BH253=LOADER!$I$123,LOADER!$H$123,IF(NEW!BH253=LOADER!$I$124,LOADER!$H$124,IF(NEW!BH253=LOADER!$I$125,LOADER!$H$125,IF(NEW!BH253=LOADER!$I$126,LOADER!$H$126,IF(NEW!BH253=LOADER!$I$127,LOADER!$H$127,IF(NEW!BH253=LOADER!$I$128,LOADER!$H$128,IF(NEW!BH253=LOADER!$I$129,LOADER!$H$129,IF(NEW!BH253=LOADER!$I$130,LOADER!$H$130,IF(NEW!BH253=LOADER!$I$131,LOADER!$H$131,"0")))))))))</f>
        <v>0</v>
      </c>
      <c r="H189" s="107"/>
      <c r="I189" s="108" t="s">
        <v>2238</v>
      </c>
    </row>
    <row r="190" spans="1:9" x14ac:dyDescent="0.35">
      <c r="A190" s="353" t="str">
        <f>IF(ISBLANK(NEW!G254),"",NEW!G254)</f>
        <v/>
      </c>
      <c r="B190" s="354"/>
      <c r="C190" s="106" t="str">
        <f>IF(ISBLANK(NEW!H254),"",NEW!H254)</f>
        <v/>
      </c>
      <c r="D190" s="106" t="str">
        <f>IF(ISBLANK(NEW!I254),"",NEW!I254)</f>
        <v/>
      </c>
      <c r="E190" s="106" t="str">
        <f>IF(ISBLANK(NEW!J254),"",NEW!J254)</f>
        <v/>
      </c>
      <c r="F190" s="107" t="str">
        <f>IF(NEW!BH254=LOADER!$I$123,"YES","NO")</f>
        <v>NO</v>
      </c>
      <c r="G190" s="107" t="str">
        <f>IF(NEW!BH254=LOADER!$I$123,LOADER!$H$123,IF(NEW!BH254=LOADER!$I$124,LOADER!$H$124,IF(NEW!BH254=LOADER!$I$125,LOADER!$H$125,IF(NEW!BH254=LOADER!$I$126,LOADER!$H$126,IF(NEW!BH254=LOADER!$I$127,LOADER!$H$127,IF(NEW!BH254=LOADER!$I$128,LOADER!$H$128,IF(NEW!BH254=LOADER!$I$129,LOADER!$H$129,IF(NEW!BH254=LOADER!$I$130,LOADER!$H$130,IF(NEW!BH254=LOADER!$I$131,LOADER!$H$131,"0")))))))))</f>
        <v>0</v>
      </c>
      <c r="H190" s="107"/>
      <c r="I190" s="108" t="s">
        <v>2238</v>
      </c>
    </row>
    <row r="191" spans="1:9" x14ac:dyDescent="0.35">
      <c r="A191" s="353" t="str">
        <f>IF(ISBLANK(NEW!G255),"",NEW!G255)</f>
        <v/>
      </c>
      <c r="B191" s="354"/>
      <c r="C191" s="106" t="str">
        <f>IF(ISBLANK(NEW!H255),"",NEW!H255)</f>
        <v/>
      </c>
      <c r="D191" s="106" t="str">
        <f>IF(ISBLANK(NEW!I255),"",NEW!I255)</f>
        <v/>
      </c>
      <c r="E191" s="106" t="str">
        <f>IF(ISBLANK(NEW!J255),"",NEW!J255)</f>
        <v/>
      </c>
      <c r="F191" s="107" t="str">
        <f>IF(NEW!BH255=LOADER!$I$123,"YES","NO")</f>
        <v>NO</v>
      </c>
      <c r="G191" s="107" t="str">
        <f>IF(NEW!BH255=LOADER!$I$123,LOADER!$H$123,IF(NEW!BH255=LOADER!$I$124,LOADER!$H$124,IF(NEW!BH255=LOADER!$I$125,LOADER!$H$125,IF(NEW!BH255=LOADER!$I$126,LOADER!$H$126,IF(NEW!BH255=LOADER!$I$127,LOADER!$H$127,IF(NEW!BH255=LOADER!$I$128,LOADER!$H$128,IF(NEW!BH255=LOADER!$I$129,LOADER!$H$129,IF(NEW!BH255=LOADER!$I$130,LOADER!$H$130,IF(NEW!BH255=LOADER!$I$131,LOADER!$H$131,"0")))))))))</f>
        <v>0</v>
      </c>
      <c r="H191" s="107"/>
      <c r="I191" s="108" t="s">
        <v>2238</v>
      </c>
    </row>
    <row r="192" spans="1:9" x14ac:dyDescent="0.35">
      <c r="A192" s="353" t="str">
        <f>IF(ISBLANK(NEW!G256),"",NEW!G256)</f>
        <v/>
      </c>
      <c r="B192" s="354"/>
      <c r="C192" s="106" t="str">
        <f>IF(ISBLANK(NEW!H256),"",NEW!H256)</f>
        <v/>
      </c>
      <c r="D192" s="106" t="str">
        <f>IF(ISBLANK(NEW!I256),"",NEW!I256)</f>
        <v/>
      </c>
      <c r="E192" s="106" t="str">
        <f>IF(ISBLANK(NEW!J256),"",NEW!J256)</f>
        <v/>
      </c>
      <c r="F192" s="107" t="str">
        <f>IF(NEW!BH256=LOADER!$I$123,"YES","NO")</f>
        <v>NO</v>
      </c>
      <c r="G192" s="107" t="str">
        <f>IF(NEW!BH256=LOADER!$I$123,LOADER!$H$123,IF(NEW!BH256=LOADER!$I$124,LOADER!$H$124,IF(NEW!BH256=LOADER!$I$125,LOADER!$H$125,IF(NEW!BH256=LOADER!$I$126,LOADER!$H$126,IF(NEW!BH256=LOADER!$I$127,LOADER!$H$127,IF(NEW!BH256=LOADER!$I$128,LOADER!$H$128,IF(NEW!BH256=LOADER!$I$129,LOADER!$H$129,IF(NEW!BH256=LOADER!$I$130,LOADER!$H$130,IF(NEW!BH256=LOADER!$I$131,LOADER!$H$131,"0")))))))))</f>
        <v>0</v>
      </c>
      <c r="H192" s="107"/>
      <c r="I192" s="108" t="s">
        <v>2238</v>
      </c>
    </row>
    <row r="193" spans="1:9" x14ac:dyDescent="0.35">
      <c r="A193" s="353" t="str">
        <f>IF(ISBLANK(NEW!G257),"",NEW!G257)</f>
        <v/>
      </c>
      <c r="B193" s="354"/>
      <c r="C193" s="106" t="str">
        <f>IF(ISBLANK(NEW!H257),"",NEW!H257)</f>
        <v/>
      </c>
      <c r="D193" s="106" t="str">
        <f>IF(ISBLANK(NEW!I257),"",NEW!I257)</f>
        <v/>
      </c>
      <c r="E193" s="106" t="str">
        <f>IF(ISBLANK(NEW!J257),"",NEW!J257)</f>
        <v/>
      </c>
      <c r="F193" s="107" t="str">
        <f>IF(NEW!BH257=LOADER!$I$123,"YES","NO")</f>
        <v>NO</v>
      </c>
      <c r="G193" s="107" t="str">
        <f>IF(NEW!BH257=LOADER!$I$123,LOADER!$H$123,IF(NEW!BH257=LOADER!$I$124,LOADER!$H$124,IF(NEW!BH257=LOADER!$I$125,LOADER!$H$125,IF(NEW!BH257=LOADER!$I$126,LOADER!$H$126,IF(NEW!BH257=LOADER!$I$127,LOADER!$H$127,IF(NEW!BH257=LOADER!$I$128,LOADER!$H$128,IF(NEW!BH257=LOADER!$I$129,LOADER!$H$129,IF(NEW!BH257=LOADER!$I$130,LOADER!$H$130,IF(NEW!BH257=LOADER!$I$131,LOADER!$H$131,"0")))))))))</f>
        <v>0</v>
      </c>
      <c r="H193" s="107"/>
      <c r="I193" s="108" t="s">
        <v>2238</v>
      </c>
    </row>
    <row r="194" spans="1:9" x14ac:dyDescent="0.35">
      <c r="A194" s="353" t="str">
        <f>IF(ISBLANK(NEW!G258),"",NEW!G258)</f>
        <v/>
      </c>
      <c r="B194" s="354"/>
      <c r="C194" s="106" t="str">
        <f>IF(ISBLANK(NEW!H258),"",NEW!H258)</f>
        <v/>
      </c>
      <c r="D194" s="106" t="str">
        <f>IF(ISBLANK(NEW!I258),"",NEW!I258)</f>
        <v/>
      </c>
      <c r="E194" s="106" t="str">
        <f>IF(ISBLANK(NEW!J258),"",NEW!J258)</f>
        <v/>
      </c>
      <c r="F194" s="107" t="str">
        <f>IF(NEW!BH258=LOADER!$I$123,"YES","NO")</f>
        <v>NO</v>
      </c>
      <c r="G194" s="107" t="str">
        <f>IF(NEW!BH258=LOADER!$I$123,LOADER!$H$123,IF(NEW!BH258=LOADER!$I$124,LOADER!$H$124,IF(NEW!BH258=LOADER!$I$125,LOADER!$H$125,IF(NEW!BH258=LOADER!$I$126,LOADER!$H$126,IF(NEW!BH258=LOADER!$I$127,LOADER!$H$127,IF(NEW!BH258=LOADER!$I$128,LOADER!$H$128,IF(NEW!BH258=LOADER!$I$129,LOADER!$H$129,IF(NEW!BH258=LOADER!$I$130,LOADER!$H$130,IF(NEW!BH258=LOADER!$I$131,LOADER!$H$131,"0")))))))))</f>
        <v>0</v>
      </c>
      <c r="H194" s="107"/>
      <c r="I194" s="108" t="s">
        <v>2238</v>
      </c>
    </row>
    <row r="195" spans="1:9" x14ac:dyDescent="0.35">
      <c r="A195" s="353" t="str">
        <f>IF(ISBLANK(NEW!G259),"",NEW!G259)</f>
        <v/>
      </c>
      <c r="B195" s="354"/>
      <c r="C195" s="106" t="str">
        <f>IF(ISBLANK(NEW!H259),"",NEW!H259)</f>
        <v/>
      </c>
      <c r="D195" s="106" t="str">
        <f>IF(ISBLANK(NEW!I259),"",NEW!I259)</f>
        <v/>
      </c>
      <c r="E195" s="106" t="str">
        <f>IF(ISBLANK(NEW!J259),"",NEW!J259)</f>
        <v/>
      </c>
      <c r="F195" s="107" t="str">
        <f>IF(NEW!BH259=LOADER!$I$123,"YES","NO")</f>
        <v>NO</v>
      </c>
      <c r="G195" s="107" t="str">
        <f>IF(NEW!BH259=LOADER!$I$123,LOADER!$H$123,IF(NEW!BH259=LOADER!$I$124,LOADER!$H$124,IF(NEW!BH259=LOADER!$I$125,LOADER!$H$125,IF(NEW!BH259=LOADER!$I$126,LOADER!$H$126,IF(NEW!BH259=LOADER!$I$127,LOADER!$H$127,IF(NEW!BH259=LOADER!$I$128,LOADER!$H$128,IF(NEW!BH259=LOADER!$I$129,LOADER!$H$129,IF(NEW!BH259=LOADER!$I$130,LOADER!$H$130,IF(NEW!BH259=LOADER!$I$131,LOADER!$H$131,"0")))))))))</f>
        <v>0</v>
      </c>
      <c r="H195" s="107"/>
      <c r="I195" s="108" t="s">
        <v>2238</v>
      </c>
    </row>
    <row r="196" spans="1:9" x14ac:dyDescent="0.35">
      <c r="A196" s="353" t="str">
        <f>IF(ISBLANK(NEW!G260),"",NEW!G260)</f>
        <v/>
      </c>
      <c r="B196" s="354"/>
      <c r="C196" s="106" t="str">
        <f>IF(ISBLANK(NEW!H260),"",NEW!H260)</f>
        <v/>
      </c>
      <c r="D196" s="106" t="str">
        <f>IF(ISBLANK(NEW!I260),"",NEW!I260)</f>
        <v/>
      </c>
      <c r="E196" s="106" t="str">
        <f>IF(ISBLANK(NEW!J260),"",NEW!J260)</f>
        <v/>
      </c>
      <c r="F196" s="107" t="str">
        <f>IF(NEW!BH260=LOADER!$I$123,"YES","NO")</f>
        <v>NO</v>
      </c>
      <c r="G196" s="107" t="str">
        <f>IF(NEW!BH260=LOADER!$I$123,LOADER!$H$123,IF(NEW!BH260=LOADER!$I$124,LOADER!$H$124,IF(NEW!BH260=LOADER!$I$125,LOADER!$H$125,IF(NEW!BH260=LOADER!$I$126,LOADER!$H$126,IF(NEW!BH260=LOADER!$I$127,LOADER!$H$127,IF(NEW!BH260=LOADER!$I$128,LOADER!$H$128,IF(NEW!BH260=LOADER!$I$129,LOADER!$H$129,IF(NEW!BH260=LOADER!$I$130,LOADER!$H$130,IF(NEW!BH260=LOADER!$I$131,LOADER!$H$131,"0")))))))))</f>
        <v>0</v>
      </c>
      <c r="H196" s="107"/>
      <c r="I196" s="108" t="s">
        <v>2238</v>
      </c>
    </row>
    <row r="197" spans="1:9" x14ac:dyDescent="0.35">
      <c r="A197" s="353" t="str">
        <f>IF(ISBLANK(NEW!G261),"",NEW!G261)</f>
        <v/>
      </c>
      <c r="B197" s="354"/>
      <c r="C197" s="106" t="str">
        <f>IF(ISBLANK(NEW!H261),"",NEW!H261)</f>
        <v/>
      </c>
      <c r="D197" s="106" t="str">
        <f>IF(ISBLANK(NEW!I261),"",NEW!I261)</f>
        <v/>
      </c>
      <c r="E197" s="106" t="str">
        <f>IF(ISBLANK(NEW!J261),"",NEW!J261)</f>
        <v/>
      </c>
      <c r="F197" s="107" t="str">
        <f>IF(NEW!BH261=LOADER!$I$123,"YES","NO")</f>
        <v>NO</v>
      </c>
      <c r="G197" s="107" t="str">
        <f>IF(NEW!BH261=LOADER!$I$123,LOADER!$H$123,IF(NEW!BH261=LOADER!$I$124,LOADER!$H$124,IF(NEW!BH261=LOADER!$I$125,LOADER!$H$125,IF(NEW!BH261=LOADER!$I$126,LOADER!$H$126,IF(NEW!BH261=LOADER!$I$127,LOADER!$H$127,IF(NEW!BH261=LOADER!$I$128,LOADER!$H$128,IF(NEW!BH261=LOADER!$I$129,LOADER!$H$129,IF(NEW!BH261=LOADER!$I$130,LOADER!$H$130,IF(NEW!BH261=LOADER!$I$131,LOADER!$H$131,"0")))))))))</f>
        <v>0</v>
      </c>
      <c r="H197" s="107"/>
      <c r="I197" s="108" t="s">
        <v>2238</v>
      </c>
    </row>
    <row r="198" spans="1:9" x14ac:dyDescent="0.35">
      <c r="A198" s="353" t="str">
        <f>IF(ISBLANK(NEW!G262),"",NEW!G262)</f>
        <v/>
      </c>
      <c r="B198" s="354"/>
      <c r="C198" s="106" t="str">
        <f>IF(ISBLANK(NEW!H262),"",NEW!H262)</f>
        <v/>
      </c>
      <c r="D198" s="106" t="str">
        <f>IF(ISBLANK(NEW!I262),"",NEW!I262)</f>
        <v/>
      </c>
      <c r="E198" s="106" t="str">
        <f>IF(ISBLANK(NEW!J262),"",NEW!J262)</f>
        <v/>
      </c>
      <c r="F198" s="107" t="str">
        <f>IF(NEW!BH262=LOADER!$I$123,"YES","NO")</f>
        <v>NO</v>
      </c>
      <c r="G198" s="107" t="str">
        <f>IF(NEW!BH262=LOADER!$I$123,LOADER!$H$123,IF(NEW!BH262=LOADER!$I$124,LOADER!$H$124,IF(NEW!BH262=LOADER!$I$125,LOADER!$H$125,IF(NEW!BH262=LOADER!$I$126,LOADER!$H$126,IF(NEW!BH262=LOADER!$I$127,LOADER!$H$127,IF(NEW!BH262=LOADER!$I$128,LOADER!$H$128,IF(NEW!BH262=LOADER!$I$129,LOADER!$H$129,IF(NEW!BH262=LOADER!$I$130,LOADER!$H$130,IF(NEW!BH262=LOADER!$I$131,LOADER!$H$131,"0")))))))))</f>
        <v>0</v>
      </c>
      <c r="H198" s="107"/>
      <c r="I198" s="108" t="s">
        <v>2238</v>
      </c>
    </row>
    <row r="199" spans="1:9" x14ac:dyDescent="0.35">
      <c r="A199" s="353" t="str">
        <f>IF(ISBLANK(NEW!G263),"",NEW!G263)</f>
        <v/>
      </c>
      <c r="B199" s="354"/>
      <c r="C199" s="106" t="str">
        <f>IF(ISBLANK(NEW!H263),"",NEW!H263)</f>
        <v/>
      </c>
      <c r="D199" s="106" t="str">
        <f>IF(ISBLANK(NEW!I263),"",NEW!I263)</f>
        <v/>
      </c>
      <c r="E199" s="106" t="str">
        <f>IF(ISBLANK(NEW!J263),"",NEW!J263)</f>
        <v/>
      </c>
      <c r="F199" s="107" t="str">
        <f>IF(NEW!BH263=LOADER!$I$123,"YES","NO")</f>
        <v>NO</v>
      </c>
      <c r="G199" s="107" t="str">
        <f>IF(NEW!BH263=LOADER!$I$123,LOADER!$H$123,IF(NEW!BH263=LOADER!$I$124,LOADER!$H$124,IF(NEW!BH263=LOADER!$I$125,LOADER!$H$125,IF(NEW!BH263=LOADER!$I$126,LOADER!$H$126,IF(NEW!BH263=LOADER!$I$127,LOADER!$H$127,IF(NEW!BH263=LOADER!$I$128,LOADER!$H$128,IF(NEW!BH263=LOADER!$I$129,LOADER!$H$129,IF(NEW!BH263=LOADER!$I$130,LOADER!$H$130,IF(NEW!BH263=LOADER!$I$131,LOADER!$H$131,"0")))))))))</f>
        <v>0</v>
      </c>
      <c r="H199" s="107"/>
      <c r="I199" s="108" t="s">
        <v>2238</v>
      </c>
    </row>
    <row r="200" spans="1:9" x14ac:dyDescent="0.35">
      <c r="A200" s="353" t="str">
        <f>IF(ISBLANK(NEW!G264),"",NEW!G264)</f>
        <v/>
      </c>
      <c r="B200" s="354"/>
      <c r="C200" s="106" t="str">
        <f>IF(ISBLANK(NEW!H264),"",NEW!H264)</f>
        <v/>
      </c>
      <c r="D200" s="106" t="str">
        <f>IF(ISBLANK(NEW!I264),"",NEW!I264)</f>
        <v/>
      </c>
      <c r="E200" s="106" t="str">
        <f>IF(ISBLANK(NEW!J264),"",NEW!J264)</f>
        <v/>
      </c>
      <c r="F200" s="107" t="str">
        <f>IF(NEW!BH264=LOADER!$I$123,"YES","NO")</f>
        <v>NO</v>
      </c>
      <c r="G200" s="107" t="str">
        <f>IF(NEW!BH264=LOADER!$I$123,LOADER!$H$123,IF(NEW!BH264=LOADER!$I$124,LOADER!$H$124,IF(NEW!BH264=LOADER!$I$125,LOADER!$H$125,IF(NEW!BH264=LOADER!$I$126,LOADER!$H$126,IF(NEW!BH264=LOADER!$I$127,LOADER!$H$127,IF(NEW!BH264=LOADER!$I$128,LOADER!$H$128,IF(NEW!BH264=LOADER!$I$129,LOADER!$H$129,IF(NEW!BH264=LOADER!$I$130,LOADER!$H$130,IF(NEW!BH264=LOADER!$I$131,LOADER!$H$131,"0")))))))))</f>
        <v>0</v>
      </c>
      <c r="H200" s="107"/>
      <c r="I200" s="108" t="s">
        <v>2238</v>
      </c>
    </row>
    <row r="201" spans="1:9" x14ac:dyDescent="0.35">
      <c r="A201" s="353" t="str">
        <f>IF(ISBLANK(NEW!G265),"",NEW!G265)</f>
        <v/>
      </c>
      <c r="B201" s="354"/>
      <c r="C201" s="106" t="str">
        <f>IF(ISBLANK(NEW!H265),"",NEW!H265)</f>
        <v/>
      </c>
      <c r="D201" s="106" t="str">
        <f>IF(ISBLANK(NEW!I265),"",NEW!I265)</f>
        <v/>
      </c>
      <c r="E201" s="106" t="str">
        <f>IF(ISBLANK(NEW!J265),"",NEW!J265)</f>
        <v/>
      </c>
      <c r="F201" s="107" t="str">
        <f>IF(NEW!BH265=LOADER!$I$123,"YES","NO")</f>
        <v>NO</v>
      </c>
      <c r="G201" s="107" t="str">
        <f>IF(NEW!BH265=LOADER!$I$123,LOADER!$H$123,IF(NEW!BH265=LOADER!$I$124,LOADER!$H$124,IF(NEW!BH265=LOADER!$I$125,LOADER!$H$125,IF(NEW!BH265=LOADER!$I$126,LOADER!$H$126,IF(NEW!BH265=LOADER!$I$127,LOADER!$H$127,IF(NEW!BH265=LOADER!$I$128,LOADER!$H$128,IF(NEW!BH265=LOADER!$I$129,LOADER!$H$129,IF(NEW!BH265=LOADER!$I$130,LOADER!$H$130,IF(NEW!BH265=LOADER!$I$131,LOADER!$H$131,"0")))))))))</f>
        <v>0</v>
      </c>
      <c r="H201" s="107"/>
      <c r="I201" s="108" t="s">
        <v>2238</v>
      </c>
    </row>
    <row r="202" spans="1:9" x14ac:dyDescent="0.35">
      <c r="A202" s="353" t="str">
        <f>IF(ISBLANK(NEW!G266),"",NEW!G266)</f>
        <v/>
      </c>
      <c r="B202" s="354"/>
      <c r="C202" s="106" t="str">
        <f>IF(ISBLANK(NEW!H266),"",NEW!H266)</f>
        <v/>
      </c>
      <c r="D202" s="106" t="str">
        <f>IF(ISBLANK(NEW!I266),"",NEW!I266)</f>
        <v/>
      </c>
      <c r="E202" s="106" t="str">
        <f>IF(ISBLANK(NEW!J266),"",NEW!J266)</f>
        <v/>
      </c>
      <c r="F202" s="107" t="str">
        <f>IF(NEW!BH266=LOADER!$I$123,"YES","NO")</f>
        <v>NO</v>
      </c>
      <c r="G202" s="107" t="str">
        <f>IF(NEW!BH266=LOADER!$I$123,LOADER!$H$123,IF(NEW!BH266=LOADER!$I$124,LOADER!$H$124,IF(NEW!BH266=LOADER!$I$125,LOADER!$H$125,IF(NEW!BH266=LOADER!$I$126,LOADER!$H$126,IF(NEW!BH266=LOADER!$I$127,LOADER!$H$127,IF(NEW!BH266=LOADER!$I$128,LOADER!$H$128,IF(NEW!BH266=LOADER!$I$129,LOADER!$H$129,IF(NEW!BH266=LOADER!$I$130,LOADER!$H$130,IF(NEW!BH266=LOADER!$I$131,LOADER!$H$131,"0")))))))))</f>
        <v>0</v>
      </c>
      <c r="H202" s="107"/>
      <c r="I202" s="108" t="s">
        <v>2238</v>
      </c>
    </row>
    <row r="203" spans="1:9" x14ac:dyDescent="0.35">
      <c r="A203" s="353" t="str">
        <f>IF(ISBLANK(NEW!G267),"",NEW!G267)</f>
        <v/>
      </c>
      <c r="B203" s="354"/>
      <c r="C203" s="106" t="str">
        <f>IF(ISBLANK(NEW!H267),"",NEW!H267)</f>
        <v/>
      </c>
      <c r="D203" s="106" t="str">
        <f>IF(ISBLANK(NEW!I267),"",NEW!I267)</f>
        <v/>
      </c>
      <c r="E203" s="106" t="str">
        <f>IF(ISBLANK(NEW!J267),"",NEW!J267)</f>
        <v/>
      </c>
      <c r="F203" s="107" t="str">
        <f>IF(NEW!BH267=LOADER!$I$123,"YES","NO")</f>
        <v>NO</v>
      </c>
      <c r="G203" s="107" t="str">
        <f>IF(NEW!BH267=LOADER!$I$123,LOADER!$H$123,IF(NEW!BH267=LOADER!$I$124,LOADER!$H$124,IF(NEW!BH267=LOADER!$I$125,LOADER!$H$125,IF(NEW!BH267=LOADER!$I$126,LOADER!$H$126,IF(NEW!BH267=LOADER!$I$127,LOADER!$H$127,IF(NEW!BH267=LOADER!$I$128,LOADER!$H$128,IF(NEW!BH267=LOADER!$I$129,LOADER!$H$129,IF(NEW!BH267=LOADER!$I$130,LOADER!$H$130,IF(NEW!BH267=LOADER!$I$131,LOADER!$H$131,"0")))))))))</f>
        <v>0</v>
      </c>
      <c r="H203" s="107"/>
      <c r="I203" s="108" t="s">
        <v>2238</v>
      </c>
    </row>
    <row r="204" spans="1:9" x14ac:dyDescent="0.35">
      <c r="A204" s="353" t="str">
        <f>IF(ISBLANK(NEW!G268),"",NEW!G268)</f>
        <v/>
      </c>
      <c r="B204" s="354"/>
      <c r="C204" s="106" t="str">
        <f>IF(ISBLANK(NEW!H268),"",NEW!H268)</f>
        <v/>
      </c>
      <c r="D204" s="106" t="str">
        <f>IF(ISBLANK(NEW!I268),"",NEW!I268)</f>
        <v/>
      </c>
      <c r="E204" s="106" t="str">
        <f>IF(ISBLANK(NEW!J268),"",NEW!J268)</f>
        <v/>
      </c>
      <c r="F204" s="107" t="str">
        <f>IF(NEW!BH268=LOADER!$I$123,"YES","NO")</f>
        <v>NO</v>
      </c>
      <c r="G204" s="107" t="str">
        <f>IF(NEW!BH268=LOADER!$I$123,LOADER!$H$123,IF(NEW!BH268=LOADER!$I$124,LOADER!$H$124,IF(NEW!BH268=LOADER!$I$125,LOADER!$H$125,IF(NEW!BH268=LOADER!$I$126,LOADER!$H$126,IF(NEW!BH268=LOADER!$I$127,LOADER!$H$127,IF(NEW!BH268=LOADER!$I$128,LOADER!$H$128,IF(NEW!BH268=LOADER!$I$129,LOADER!$H$129,IF(NEW!BH268=LOADER!$I$130,LOADER!$H$130,IF(NEW!BH268=LOADER!$I$131,LOADER!$H$131,"0")))))))))</f>
        <v>0</v>
      </c>
      <c r="H204" s="107"/>
      <c r="I204" s="108" t="s">
        <v>2238</v>
      </c>
    </row>
    <row r="205" spans="1:9" x14ac:dyDescent="0.35">
      <c r="A205" s="353" t="str">
        <f>IF(ISBLANK(NEW!G269),"",NEW!G269)</f>
        <v/>
      </c>
      <c r="B205" s="354"/>
      <c r="C205" s="106" t="str">
        <f>IF(ISBLANK(NEW!H269),"",NEW!H269)</f>
        <v/>
      </c>
      <c r="D205" s="106" t="str">
        <f>IF(ISBLANK(NEW!I269),"",NEW!I269)</f>
        <v/>
      </c>
      <c r="E205" s="106" t="str">
        <f>IF(ISBLANK(NEW!J269),"",NEW!J269)</f>
        <v/>
      </c>
      <c r="F205" s="107" t="str">
        <f>IF(NEW!BH269=LOADER!$I$123,"YES","NO")</f>
        <v>NO</v>
      </c>
      <c r="G205" s="107" t="str">
        <f>IF(NEW!BH269=LOADER!$I$123,LOADER!$H$123,IF(NEW!BH269=LOADER!$I$124,LOADER!$H$124,IF(NEW!BH269=LOADER!$I$125,LOADER!$H$125,IF(NEW!BH269=LOADER!$I$126,LOADER!$H$126,IF(NEW!BH269=LOADER!$I$127,LOADER!$H$127,IF(NEW!BH269=LOADER!$I$128,LOADER!$H$128,IF(NEW!BH269=LOADER!$I$129,LOADER!$H$129,IF(NEW!BH269=LOADER!$I$130,LOADER!$H$130,IF(NEW!BH269=LOADER!$I$131,LOADER!$H$131,"0")))))))))</f>
        <v>0</v>
      </c>
      <c r="H205" s="107"/>
      <c r="I205" s="108" t="s">
        <v>2238</v>
      </c>
    </row>
    <row r="206" spans="1:9" x14ac:dyDescent="0.35">
      <c r="A206" s="353" t="str">
        <f>IF(ISBLANK(NEW!G270),"",NEW!G270)</f>
        <v/>
      </c>
      <c r="B206" s="354"/>
      <c r="C206" s="106" t="str">
        <f>IF(ISBLANK(NEW!H270),"",NEW!H270)</f>
        <v/>
      </c>
      <c r="D206" s="106" t="str">
        <f>IF(ISBLANK(NEW!I270),"",NEW!I270)</f>
        <v/>
      </c>
      <c r="E206" s="106" t="str">
        <f>IF(ISBLANK(NEW!J270),"",NEW!J270)</f>
        <v/>
      </c>
      <c r="F206" s="107" t="str">
        <f>IF(NEW!BH270=LOADER!$I$123,"YES","NO")</f>
        <v>NO</v>
      </c>
      <c r="G206" s="107" t="str">
        <f>IF(NEW!BH270=LOADER!$I$123,LOADER!$H$123,IF(NEW!BH270=LOADER!$I$124,LOADER!$H$124,IF(NEW!BH270=LOADER!$I$125,LOADER!$H$125,IF(NEW!BH270=LOADER!$I$126,LOADER!$H$126,IF(NEW!BH270=LOADER!$I$127,LOADER!$H$127,IF(NEW!BH270=LOADER!$I$128,LOADER!$H$128,IF(NEW!BH270=LOADER!$I$129,LOADER!$H$129,IF(NEW!BH270=LOADER!$I$130,LOADER!$H$130,IF(NEW!BH270=LOADER!$I$131,LOADER!$H$131,"0")))))))))</f>
        <v>0</v>
      </c>
      <c r="H206" s="107"/>
      <c r="I206" s="108" t="s">
        <v>2238</v>
      </c>
    </row>
    <row r="207" spans="1:9" x14ac:dyDescent="0.35">
      <c r="A207" s="353" t="str">
        <f>IF(ISBLANK(NEW!G271),"",NEW!G271)</f>
        <v/>
      </c>
      <c r="B207" s="354"/>
      <c r="C207" s="106" t="str">
        <f>IF(ISBLANK(NEW!H271),"",NEW!H271)</f>
        <v/>
      </c>
      <c r="D207" s="106" t="str">
        <f>IF(ISBLANK(NEW!I271),"",NEW!I271)</f>
        <v/>
      </c>
      <c r="E207" s="106" t="str">
        <f>IF(ISBLANK(NEW!J271),"",NEW!J271)</f>
        <v/>
      </c>
      <c r="F207" s="107" t="str">
        <f>IF(NEW!BH271=LOADER!$I$123,"YES","NO")</f>
        <v>NO</v>
      </c>
      <c r="G207" s="107" t="str">
        <f>IF(NEW!BH271=LOADER!$I$123,LOADER!$H$123,IF(NEW!BH271=LOADER!$I$124,LOADER!$H$124,IF(NEW!BH271=LOADER!$I$125,LOADER!$H$125,IF(NEW!BH271=LOADER!$I$126,LOADER!$H$126,IF(NEW!BH271=LOADER!$I$127,LOADER!$H$127,IF(NEW!BH271=LOADER!$I$128,LOADER!$H$128,IF(NEW!BH271=LOADER!$I$129,LOADER!$H$129,IF(NEW!BH271=LOADER!$I$130,LOADER!$H$130,IF(NEW!BH271=LOADER!$I$131,LOADER!$H$131,"0")))))))))</f>
        <v>0</v>
      </c>
      <c r="H207" s="107"/>
      <c r="I207" s="108" t="s">
        <v>2238</v>
      </c>
    </row>
    <row r="208" spans="1:9" x14ac:dyDescent="0.35">
      <c r="A208" s="353" t="str">
        <f>IF(ISBLANK(NEW!G272),"",NEW!G272)</f>
        <v/>
      </c>
      <c r="B208" s="354"/>
      <c r="C208" s="106" t="str">
        <f>IF(ISBLANK(NEW!H272),"",NEW!H272)</f>
        <v/>
      </c>
      <c r="D208" s="106" t="str">
        <f>IF(ISBLANK(NEW!I272),"",NEW!I272)</f>
        <v/>
      </c>
      <c r="E208" s="106" t="str">
        <f>IF(ISBLANK(NEW!J272),"",NEW!J272)</f>
        <v/>
      </c>
      <c r="F208" s="107" t="str">
        <f>IF(NEW!BH272=LOADER!$I$123,"YES","NO")</f>
        <v>NO</v>
      </c>
      <c r="G208" s="107" t="str">
        <f>IF(NEW!BH272=LOADER!$I$123,LOADER!$H$123,IF(NEW!BH272=LOADER!$I$124,LOADER!$H$124,IF(NEW!BH272=LOADER!$I$125,LOADER!$H$125,IF(NEW!BH272=LOADER!$I$126,LOADER!$H$126,IF(NEW!BH272=LOADER!$I$127,LOADER!$H$127,IF(NEW!BH272=LOADER!$I$128,LOADER!$H$128,IF(NEW!BH272=LOADER!$I$129,LOADER!$H$129,IF(NEW!BH272=LOADER!$I$130,LOADER!$H$130,IF(NEW!BH272=LOADER!$I$131,LOADER!$H$131,"0")))))))))</f>
        <v>0</v>
      </c>
      <c r="H208" s="107"/>
      <c r="I208" s="108" t="s">
        <v>2238</v>
      </c>
    </row>
    <row r="209" spans="1:9" ht="15" thickBot="1" x14ac:dyDescent="0.4">
      <c r="A209" s="355" t="str">
        <f>IF(ISBLANK(NEW!G273),"",NEW!G273)</f>
        <v/>
      </c>
      <c r="B209" s="356"/>
      <c r="C209" s="109" t="str">
        <f>IF(ISBLANK(NEW!H273),"",NEW!H273)</f>
        <v/>
      </c>
      <c r="D209" s="109" t="str">
        <f>IF(ISBLANK(NEW!I273),"",NEW!I273)</f>
        <v xml:space="preserve"> </v>
      </c>
      <c r="E209" s="106" t="str">
        <f>IF(ISBLANK(NEW!J273),"",NEW!J273)</f>
        <v/>
      </c>
      <c r="F209" s="110" t="str">
        <f>IF(NEW!BH273=LOADER!$I$123,"YES","NO")</f>
        <v>NO</v>
      </c>
      <c r="G209" s="107" t="str">
        <f>IF(NEW!BH273=LOADER!$I$123,LOADER!$H$123,IF(NEW!BH273=LOADER!$I$124,LOADER!$H$124,IF(NEW!BH273=LOADER!$I$125,LOADER!$H$125,IF(NEW!BH273=LOADER!$I$126,LOADER!$H$126,IF(NEW!BH273=LOADER!$I$127,LOADER!$H$127,IF(NEW!BH273=LOADER!$I$128,LOADER!$H$128,IF(NEW!BH273=LOADER!$I$129,LOADER!$H$129,IF(NEW!BH273=LOADER!$I$130,LOADER!$H$130,IF(NEW!BH273=LOADER!$I$131,LOADER!$H$131,"0")))))))))</f>
        <v>0</v>
      </c>
      <c r="H209" s="110"/>
      <c r="I209" s="108" t="s">
        <v>2238</v>
      </c>
    </row>
  </sheetData>
  <sheetProtection algorithmName="SHA-512" hashValue="5NHxriKdCU/i3nAv0qDzR1vYJOVp6HlWBlTJM8+OSv4y61ban7TpS+HU6HzT+w6pMyGNHIqxByHG2d2AKXS/6w==" saltValue="0m+zQp5o9eR8YJkIJ1WnDQ==" spinCount="100000" sheet="1" objects="1" scenarios="1"/>
  <mergeCells count="209">
    <mergeCell ref="E1:G1"/>
    <mergeCell ref="C2:H3"/>
    <mergeCell ref="A6:B6"/>
    <mergeCell ref="F6:G6"/>
    <mergeCell ref="A7:B7"/>
    <mergeCell ref="F7:G7"/>
    <mergeCell ref="A13:B13"/>
    <mergeCell ref="A14:B14"/>
    <mergeCell ref="A15:B15"/>
    <mergeCell ref="A16:B16"/>
    <mergeCell ref="A17:B17"/>
    <mergeCell ref="A18:B18"/>
    <mergeCell ref="A8:B8"/>
    <mergeCell ref="F8:G8"/>
    <mergeCell ref="A9:B9"/>
    <mergeCell ref="A10:B10"/>
    <mergeCell ref="A11:B11"/>
    <mergeCell ref="A12:B12"/>
    <mergeCell ref="A25:B25"/>
    <mergeCell ref="A26:B26"/>
    <mergeCell ref="A27:B27"/>
    <mergeCell ref="A28:B28"/>
    <mergeCell ref="A29:B29"/>
    <mergeCell ref="A30:B30"/>
    <mergeCell ref="A19:B19"/>
    <mergeCell ref="A20:B20"/>
    <mergeCell ref="A21:B21"/>
    <mergeCell ref="A22:B22"/>
    <mergeCell ref="A23:B23"/>
    <mergeCell ref="A24:B24"/>
    <mergeCell ref="A37:B37"/>
    <mergeCell ref="A38:B38"/>
    <mergeCell ref="A39:B39"/>
    <mergeCell ref="A40:B40"/>
    <mergeCell ref="A41:B41"/>
    <mergeCell ref="A42:B42"/>
    <mergeCell ref="A31:B31"/>
    <mergeCell ref="A32:B32"/>
    <mergeCell ref="A33:B33"/>
    <mergeCell ref="A34:B34"/>
    <mergeCell ref="A35:B35"/>
    <mergeCell ref="A36:B36"/>
    <mergeCell ref="A49:B49"/>
    <mergeCell ref="A50:B50"/>
    <mergeCell ref="A51:B51"/>
    <mergeCell ref="A52:B52"/>
    <mergeCell ref="A53:B53"/>
    <mergeCell ref="A54:B54"/>
    <mergeCell ref="A43:B43"/>
    <mergeCell ref="A44:B44"/>
    <mergeCell ref="A45:B45"/>
    <mergeCell ref="A46:B46"/>
    <mergeCell ref="A47:B47"/>
    <mergeCell ref="A48:B48"/>
    <mergeCell ref="A61:B61"/>
    <mergeCell ref="A62:B62"/>
    <mergeCell ref="A63:B63"/>
    <mergeCell ref="A64:B64"/>
    <mergeCell ref="A65:B65"/>
    <mergeCell ref="A66:B66"/>
    <mergeCell ref="A55:B55"/>
    <mergeCell ref="A56:B56"/>
    <mergeCell ref="A57:B57"/>
    <mergeCell ref="A58:B58"/>
    <mergeCell ref="A59:B59"/>
    <mergeCell ref="A60:B60"/>
    <mergeCell ref="A73:B73"/>
    <mergeCell ref="A74:B74"/>
    <mergeCell ref="A75:B75"/>
    <mergeCell ref="A76:B76"/>
    <mergeCell ref="A77:B77"/>
    <mergeCell ref="A78:B78"/>
    <mergeCell ref="A67:B67"/>
    <mergeCell ref="A68:B68"/>
    <mergeCell ref="A69:B69"/>
    <mergeCell ref="A70:B70"/>
    <mergeCell ref="A71:B71"/>
    <mergeCell ref="A72:B72"/>
    <mergeCell ref="A85:B85"/>
    <mergeCell ref="A86:B86"/>
    <mergeCell ref="A87:B87"/>
    <mergeCell ref="A88:B88"/>
    <mergeCell ref="A89:B89"/>
    <mergeCell ref="A90:B90"/>
    <mergeCell ref="A79:B79"/>
    <mergeCell ref="A80:B80"/>
    <mergeCell ref="A81:B81"/>
    <mergeCell ref="A82:B82"/>
    <mergeCell ref="A83:B83"/>
    <mergeCell ref="A84:B84"/>
    <mergeCell ref="A97:B97"/>
    <mergeCell ref="A98:B98"/>
    <mergeCell ref="A99:B99"/>
    <mergeCell ref="A100:B100"/>
    <mergeCell ref="A101:B101"/>
    <mergeCell ref="A102:B102"/>
    <mergeCell ref="A91:B91"/>
    <mergeCell ref="A92:B92"/>
    <mergeCell ref="A93:B93"/>
    <mergeCell ref="A94:B94"/>
    <mergeCell ref="A95:B95"/>
    <mergeCell ref="A96:B96"/>
    <mergeCell ref="A109:B109"/>
    <mergeCell ref="A110:B110"/>
    <mergeCell ref="A111:B111"/>
    <mergeCell ref="A112:B112"/>
    <mergeCell ref="A113:B113"/>
    <mergeCell ref="A114:B114"/>
    <mergeCell ref="A103:B103"/>
    <mergeCell ref="A104:B104"/>
    <mergeCell ref="A105:B105"/>
    <mergeCell ref="A106:B106"/>
    <mergeCell ref="A107:B107"/>
    <mergeCell ref="A108:B108"/>
    <mergeCell ref="A121:B121"/>
    <mergeCell ref="A122:B122"/>
    <mergeCell ref="A123:B123"/>
    <mergeCell ref="A124:B124"/>
    <mergeCell ref="A125:B125"/>
    <mergeCell ref="A126:B126"/>
    <mergeCell ref="A115:B115"/>
    <mergeCell ref="A116:B116"/>
    <mergeCell ref="A117:B117"/>
    <mergeCell ref="A118:B118"/>
    <mergeCell ref="A119:B119"/>
    <mergeCell ref="A120:B120"/>
    <mergeCell ref="A133:B133"/>
    <mergeCell ref="A134:B134"/>
    <mergeCell ref="A135:B135"/>
    <mergeCell ref="A136:B136"/>
    <mergeCell ref="A137:B137"/>
    <mergeCell ref="A138:B138"/>
    <mergeCell ref="A127:B127"/>
    <mergeCell ref="A128:B128"/>
    <mergeCell ref="A129:B129"/>
    <mergeCell ref="A130:B130"/>
    <mergeCell ref="A131:B131"/>
    <mergeCell ref="A132:B132"/>
    <mergeCell ref="A145:B145"/>
    <mergeCell ref="A146:B146"/>
    <mergeCell ref="A147:B147"/>
    <mergeCell ref="A148:B148"/>
    <mergeCell ref="A149:B149"/>
    <mergeCell ref="A150:B150"/>
    <mergeCell ref="A139:B139"/>
    <mergeCell ref="A140:B140"/>
    <mergeCell ref="A141:B141"/>
    <mergeCell ref="A142:B142"/>
    <mergeCell ref="A143:B143"/>
    <mergeCell ref="A144:B144"/>
    <mergeCell ref="A157:B157"/>
    <mergeCell ref="A158:B158"/>
    <mergeCell ref="A159:B159"/>
    <mergeCell ref="A160:B160"/>
    <mergeCell ref="A161:B161"/>
    <mergeCell ref="A162:B162"/>
    <mergeCell ref="A151:B151"/>
    <mergeCell ref="A152:B152"/>
    <mergeCell ref="A153:B153"/>
    <mergeCell ref="A154:B154"/>
    <mergeCell ref="A155:B155"/>
    <mergeCell ref="A156:B156"/>
    <mergeCell ref="A169:B169"/>
    <mergeCell ref="A170:B170"/>
    <mergeCell ref="A171:B171"/>
    <mergeCell ref="A172:B172"/>
    <mergeCell ref="A173:B173"/>
    <mergeCell ref="A174:B174"/>
    <mergeCell ref="A163:B163"/>
    <mergeCell ref="A164:B164"/>
    <mergeCell ref="A165:B165"/>
    <mergeCell ref="A166:B166"/>
    <mergeCell ref="A167:B167"/>
    <mergeCell ref="A168:B168"/>
    <mergeCell ref="A181:B181"/>
    <mergeCell ref="A182:B182"/>
    <mergeCell ref="A183:B183"/>
    <mergeCell ref="A184:B184"/>
    <mergeCell ref="A185:B185"/>
    <mergeCell ref="A186:B186"/>
    <mergeCell ref="A175:B175"/>
    <mergeCell ref="A176:B176"/>
    <mergeCell ref="A177:B177"/>
    <mergeCell ref="A178:B178"/>
    <mergeCell ref="A179:B179"/>
    <mergeCell ref="A180:B180"/>
    <mergeCell ref="A193:B193"/>
    <mergeCell ref="A194:B194"/>
    <mergeCell ref="A195:B195"/>
    <mergeCell ref="A196:B196"/>
    <mergeCell ref="A197:B197"/>
    <mergeCell ref="A198:B198"/>
    <mergeCell ref="A187:B187"/>
    <mergeCell ref="A188:B188"/>
    <mergeCell ref="A189:B189"/>
    <mergeCell ref="A190:B190"/>
    <mergeCell ref="A191:B191"/>
    <mergeCell ref="A192:B192"/>
    <mergeCell ref="A205:B205"/>
    <mergeCell ref="A206:B206"/>
    <mergeCell ref="A207:B207"/>
    <mergeCell ref="A208:B208"/>
    <mergeCell ref="A209:B209"/>
    <mergeCell ref="A199:B199"/>
    <mergeCell ref="A200:B200"/>
    <mergeCell ref="A201:B201"/>
    <mergeCell ref="A202:B202"/>
    <mergeCell ref="A203:B203"/>
    <mergeCell ref="A204:B204"/>
  </mergeCells>
  <pageMargins left="0" right="0" top="0" bottom="0" header="0.15748031496062992" footer="0.15748031496062992"/>
  <pageSetup paperSize="9" orientation="landscape" r:id="rId1"/>
  <headerFooter>
    <oddFooter>&amp;C&amp;1#&amp;"Calibri"&amp;10&amp;K000000Internal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0ED17004C80D4E83E996C4C8D275F9" ma:contentTypeVersion="15" ma:contentTypeDescription="Create a new document." ma:contentTypeScope="" ma:versionID="60015c27aa16b619cf35d7144c717efb">
  <xsd:schema xmlns:xsd="http://www.w3.org/2001/XMLSchema" xmlns:xs="http://www.w3.org/2001/XMLSchema" xmlns:p="http://schemas.microsoft.com/office/2006/metadata/properties" xmlns:ns2="2a4d97da-c011-47ab-a801-0f861b6d067c" xmlns:ns3="5053d492-0ebf-4292-874f-8517a18dfee6" targetNamespace="http://schemas.microsoft.com/office/2006/metadata/properties" ma:root="true" ma:fieldsID="e5ad9aa2d9a4b7cf8a34c914c231b540" ns2:_="" ns3:_="">
    <xsd:import namespace="2a4d97da-c011-47ab-a801-0f861b6d067c"/>
    <xsd:import namespace="5053d492-0ebf-4292-874f-8517a18dfee6"/>
    <xsd:element name="properties">
      <xsd:complexType>
        <xsd:sequence>
          <xsd:element name="documentManagement">
            <xsd:complexType>
              <xsd:all>
                <xsd:element ref="ns2:h7c6d8b77f1a43709c6bbcbcf7f801af" minOccurs="0"/>
                <xsd:element ref="ns2:TaxCatchAll" minOccurs="0"/>
                <xsd:element ref="ns2:TaxCatchAllLabel" minOccurs="0"/>
                <xsd:element ref="ns3:MediaServiceMetadata" minOccurs="0"/>
                <xsd:element ref="ns3:MediaServiceFastMetadata" minOccurs="0"/>
                <xsd:element ref="ns3:lcf76f155ced4ddcb4097134ff3c332f" minOccurs="0"/>
                <xsd:element ref="ns3:MediaServiceObjectDetectorVersions" minOccurs="0"/>
                <xsd:element ref="ns3:MediaServiceGenerationTime" minOccurs="0"/>
                <xsd:element ref="ns3:MediaServiceEventHashCode" minOccurs="0"/>
                <xsd:element ref="ns3:MediaServiceOCR" minOccurs="0"/>
                <xsd:element ref="ns2:SharedWithUsers" minOccurs="0"/>
                <xsd:element ref="ns2:SharedWithDetails" minOccurs="0"/>
                <xsd:element ref="ns3:MediaServiceSearchProperties"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4d97da-c011-47ab-a801-0f861b6d067c" elementFormDefault="qualified">
    <xsd:import namespace="http://schemas.microsoft.com/office/2006/documentManagement/types"/>
    <xsd:import namespace="http://schemas.microsoft.com/office/infopath/2007/PartnerControls"/>
    <xsd:element name="h7c6d8b77f1a43709c6bbcbcf7f801af" ma:index="4" nillable="true" ma:taxonomy="true" ma:internalName="h7c6d8b77f1a43709c6bbcbcf7f801af" ma:taxonomyFieldName="Information_x0020_Security_x0020_Classification" ma:displayName="Information Security Classification" ma:indexed="true" ma:readOnly="false" ma:default="8;#Internal|602c2008-3374-41ad-8d2f-0a363ab955bc" ma:fieldId="{17c6d8b7-7f1a-4370-9c6b-bcbcf7f801af}" ma:sspId="a2727bbe-9cf7-4f64-9527-8e5792336a1f" ma:termSetId="63b1123d-363c-4bda-bec7-503cb3e6e785" ma:anchorId="00000000-0000-0000-0000-000000000000" ma:open="false" ma:isKeyword="false">
      <xsd:complexType>
        <xsd:sequence>
          <xsd:element ref="pc:Terms" minOccurs="0" maxOccurs="1"/>
        </xsd:sequence>
      </xsd:complexType>
    </xsd:element>
    <xsd:element name="TaxCatchAll" ma:index="5" nillable="true" ma:displayName="Taxonomy Catch All Column" ma:hidden="true" ma:list="{76e680ef-99a0-4ec5-b1c2-400169d6eec3}" ma:internalName="TaxCatchAll" ma:readOnly="false" ma:showField="CatchAllData" ma:web="2a4d97da-c011-47ab-a801-0f861b6d067c">
      <xsd:complexType>
        <xsd:complexContent>
          <xsd:extension base="dms:MultiChoiceLookup">
            <xsd:sequence>
              <xsd:element name="Value" type="dms:Lookup" maxOccurs="unbounded" minOccurs="0" nillable="true"/>
            </xsd:sequence>
          </xsd:extension>
        </xsd:complexContent>
      </xsd:complexType>
    </xsd:element>
    <xsd:element name="TaxCatchAllLabel" ma:index="6" nillable="true" ma:displayName="Taxonomy Catch All Column1" ma:hidden="true" ma:list="{76e680ef-99a0-4ec5-b1c2-400169d6eec3}" ma:internalName="TaxCatchAllLabel" ma:readOnly="true" ma:showField="CatchAllDataLabel" ma:web="2a4d97da-c011-47ab-a801-0f861b6d067c">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53d492-0ebf-4292-874f-8517a18dfee6"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a2727bbe-9cf7-4f64-9527-8e5792336a1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h7c6d8b77f1a43709c6bbcbcf7f801af xmlns="2a4d97da-c011-47ab-a801-0f861b6d067c">
      <Terms xmlns="http://schemas.microsoft.com/office/infopath/2007/PartnerControls">
        <TermInfo xmlns="http://schemas.microsoft.com/office/infopath/2007/PartnerControls">
          <TermName xmlns="http://schemas.microsoft.com/office/infopath/2007/PartnerControls">Internal</TermName>
          <TermId xmlns="http://schemas.microsoft.com/office/infopath/2007/PartnerControls">602c2008-3374-41ad-8d2f-0a363ab955bc</TermId>
        </TermInfo>
      </Terms>
    </h7c6d8b77f1a43709c6bbcbcf7f801af>
    <lcf76f155ced4ddcb4097134ff3c332f xmlns="5053d492-0ebf-4292-874f-8517a18dfee6">
      <Terms xmlns="http://schemas.microsoft.com/office/infopath/2007/PartnerControls"/>
    </lcf76f155ced4ddcb4097134ff3c332f>
    <TaxCatchAll xmlns="2a4d97da-c011-47ab-a801-0f861b6d067c">
      <Value>8</Value>
    </TaxCatchAll>
  </documentManagement>
</p:properties>
</file>

<file path=customXml/itemProps1.xml><?xml version="1.0" encoding="utf-8"?>
<ds:datastoreItem xmlns:ds="http://schemas.openxmlformats.org/officeDocument/2006/customXml" ds:itemID="{2F06F8A5-D307-4EBA-A540-58286B89D40D}"/>
</file>

<file path=customXml/itemProps2.xml><?xml version="1.0" encoding="utf-8"?>
<ds:datastoreItem xmlns:ds="http://schemas.openxmlformats.org/officeDocument/2006/customXml" ds:itemID="{56BD4FD7-6D75-4BB0-A2ED-BCC03C7E0871}"/>
</file>

<file path=customXml/itemProps3.xml><?xml version="1.0" encoding="utf-8"?>
<ds:datastoreItem xmlns:ds="http://schemas.openxmlformats.org/officeDocument/2006/customXml" ds:itemID="{F8755D3C-12C2-4851-8880-D16654858A33}"/>
</file>

<file path=docMetadata/LabelInfo.xml><?xml version="1.0" encoding="utf-8"?>
<clbl:labelList xmlns:clbl="http://schemas.microsoft.com/office/2020/mipLabelMetadata">
  <clbl:label id="{b6d50f11-2948-4504-b85a-3bd8bed9a0fc}" enabled="1" method="Standard" siteId="{a8f2ac6f-681f-4361-b51f-c85d86014a17}" contentBits="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DATA</vt:lpstr>
      <vt:lpstr>LOADER</vt:lpstr>
      <vt:lpstr>NEW</vt:lpstr>
      <vt:lpstr>info véhicules OMV</vt:lpstr>
    </vt:vector>
  </TitlesOfParts>
  <Company>Global Solutions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Čech, Roman</dc:creator>
  <cp:lastModifiedBy>Richterová, Darina</cp:lastModifiedBy>
  <cp:lastPrinted>2019-11-04T12:55:55Z</cp:lastPrinted>
  <dcterms:created xsi:type="dcterms:W3CDTF">2019-10-16T21:34:55Z</dcterms:created>
  <dcterms:modified xsi:type="dcterms:W3CDTF">2025-12-15T15:07:17Z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6d50f11-2948-4504-b85a-3bd8bed9a0fc_Enabled">
    <vt:lpwstr>true</vt:lpwstr>
  </property>
  <property fmtid="{D5CDD505-2E9C-101B-9397-08002B2CF9AE}" pid="3" name="MSIP_Label_b6d50f11-2948-4504-b85a-3bd8bed9a0fc_SetDate">
    <vt:lpwstr>2022-10-17T13:41:35Z</vt:lpwstr>
  </property>
  <property fmtid="{D5CDD505-2E9C-101B-9397-08002B2CF9AE}" pid="4" name="MSIP_Label_b6d50f11-2948-4504-b85a-3bd8bed9a0fc_Method">
    <vt:lpwstr>Standard</vt:lpwstr>
  </property>
  <property fmtid="{D5CDD505-2E9C-101B-9397-08002B2CF9AE}" pid="5" name="MSIP_Label_b6d50f11-2948-4504-b85a-3bd8bed9a0fc_Name">
    <vt:lpwstr>Internal</vt:lpwstr>
  </property>
  <property fmtid="{D5CDD505-2E9C-101B-9397-08002B2CF9AE}" pid="6" name="MSIP_Label_b6d50f11-2948-4504-b85a-3bd8bed9a0fc_SiteId">
    <vt:lpwstr>a8f2ac6f-681f-4361-b51f-c85d86014a17</vt:lpwstr>
  </property>
  <property fmtid="{D5CDD505-2E9C-101B-9397-08002B2CF9AE}" pid="7" name="MSIP_Label_b6d50f11-2948-4504-b85a-3bd8bed9a0fc_ActionId">
    <vt:lpwstr>3edbcf2e-5945-4955-a893-6be96fd4431a</vt:lpwstr>
  </property>
  <property fmtid="{D5CDD505-2E9C-101B-9397-08002B2CF9AE}" pid="8" name="MSIP_Label_b6d50f11-2948-4504-b85a-3bd8bed9a0fc_ContentBits">
    <vt:lpwstr>2</vt:lpwstr>
  </property>
  <property fmtid="{D5CDD505-2E9C-101B-9397-08002B2CF9AE}" pid="9" name="ContentTypeId">
    <vt:lpwstr>0x010100C60ED17004C80D4E83E996C4C8D275F9</vt:lpwstr>
  </property>
</Properties>
</file>